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140" windowHeight="6590"/>
  </bookViews>
  <sheets>
    <sheet name="Blad1" sheetId="1" r:id="rId1"/>
    <sheet name="Blad2" sheetId="2" r:id="rId2"/>
    <sheet name="Blad3" sheetId="3" r:id="rId3"/>
  </sheets>
  <externalReferences>
    <externalReference r:id="rId4"/>
    <externalReference r:id="rId5"/>
  </externalReferences>
  <definedNames>
    <definedName name="_xlnm.Print_Area" localSheetId="0">Blad1!$A$1:$N$32</definedName>
  </definedNames>
  <calcPr calcId="145621"/>
</workbook>
</file>

<file path=xl/calcChain.xml><?xml version="1.0" encoding="utf-8"?>
<calcChain xmlns="http://schemas.openxmlformats.org/spreadsheetml/2006/main">
  <c r="I14" i="1" l="1"/>
  <c r="H14" i="1"/>
  <c r="H24" i="1"/>
  <c r="H8" i="1"/>
  <c r="G8" i="1"/>
  <c r="F8" i="1"/>
  <c r="B12" i="1" l="1"/>
  <c r="B20" i="1"/>
  <c r="B25" i="1"/>
  <c r="B18" i="1"/>
  <c r="B15" i="1"/>
  <c r="B16" i="1"/>
  <c r="B17" i="1"/>
  <c r="B11" i="1"/>
  <c r="B23" i="1"/>
  <c r="B19" i="1"/>
  <c r="B8" i="1"/>
  <c r="B14" i="1"/>
  <c r="B24" i="1"/>
  <c r="B21" i="1"/>
  <c r="B22" i="1"/>
  <c r="B7" i="1"/>
  <c r="B9" i="1"/>
  <c r="B13" i="1"/>
  <c r="B10" i="1"/>
  <c r="B6" i="1"/>
  <c r="B5" i="1"/>
  <c r="J12" i="1"/>
  <c r="J20" i="1"/>
  <c r="G20" i="1"/>
  <c r="F20" i="1"/>
  <c r="E20" i="1"/>
  <c r="D20" i="1"/>
  <c r="J25" i="1"/>
  <c r="G25" i="1"/>
  <c r="F25" i="1"/>
  <c r="E25" i="1"/>
  <c r="D25" i="1"/>
  <c r="J18" i="1"/>
  <c r="G18" i="1"/>
  <c r="F18" i="1"/>
  <c r="E18" i="1"/>
  <c r="D18" i="1"/>
  <c r="J15" i="1"/>
  <c r="G15" i="1"/>
  <c r="F15" i="1"/>
  <c r="E15" i="1"/>
  <c r="D15" i="1"/>
  <c r="J16" i="1"/>
  <c r="G16" i="1"/>
  <c r="F16" i="1"/>
  <c r="E16" i="1"/>
  <c r="D16" i="1"/>
  <c r="J17" i="1"/>
  <c r="G17" i="1"/>
  <c r="F17" i="1"/>
  <c r="E17" i="1"/>
  <c r="D17" i="1"/>
  <c r="J11" i="1"/>
  <c r="G11" i="1"/>
  <c r="F11" i="1"/>
  <c r="E11" i="1"/>
  <c r="D11" i="1"/>
  <c r="J23" i="1"/>
  <c r="G23" i="1"/>
  <c r="F23" i="1"/>
  <c r="E23" i="1"/>
  <c r="D23" i="1"/>
  <c r="J19" i="1"/>
  <c r="G19" i="1"/>
  <c r="F19" i="1"/>
  <c r="E19" i="1"/>
  <c r="D19" i="1"/>
  <c r="J8" i="1"/>
  <c r="E8" i="1"/>
  <c r="D8" i="1"/>
  <c r="J14" i="1"/>
  <c r="G14" i="1"/>
  <c r="F14" i="1"/>
  <c r="E14" i="1"/>
  <c r="D14" i="1"/>
  <c r="J24" i="1"/>
  <c r="G24" i="1"/>
  <c r="F24" i="1"/>
  <c r="E24" i="1"/>
  <c r="D24" i="1"/>
  <c r="J21" i="1"/>
  <c r="G21" i="1"/>
  <c r="F21" i="1"/>
  <c r="E21" i="1"/>
  <c r="D21" i="1"/>
  <c r="J22" i="1"/>
  <c r="G22" i="1"/>
  <c r="F22" i="1"/>
  <c r="E22" i="1"/>
  <c r="D22" i="1"/>
  <c r="J7" i="1"/>
  <c r="G7" i="1"/>
  <c r="F7" i="1"/>
  <c r="E7" i="1"/>
  <c r="D7" i="1"/>
  <c r="J9" i="1"/>
  <c r="G9" i="1"/>
  <c r="F9" i="1"/>
  <c r="E9" i="1"/>
  <c r="D9" i="1"/>
  <c r="J13" i="1"/>
  <c r="G13" i="1"/>
  <c r="F13" i="1"/>
  <c r="E13" i="1"/>
  <c r="D13" i="1"/>
  <c r="J10" i="1"/>
  <c r="G10" i="1"/>
  <c r="F10" i="1"/>
  <c r="E10" i="1"/>
  <c r="D10" i="1"/>
  <c r="J6" i="1"/>
  <c r="G6" i="1"/>
  <c r="F6" i="1"/>
  <c r="E6" i="1"/>
  <c r="D6" i="1"/>
  <c r="J5" i="1"/>
  <c r="G5" i="1"/>
  <c r="F5" i="1"/>
  <c r="E5" i="1"/>
  <c r="D5" i="1"/>
  <c r="K19" i="1" l="1"/>
  <c r="K16" i="1"/>
  <c r="K13" i="1"/>
  <c r="K21" i="1"/>
  <c r="K6" i="1"/>
  <c r="K7" i="1"/>
  <c r="K14" i="1"/>
  <c r="K11" i="1"/>
  <c r="K18" i="1"/>
  <c r="K10" i="1"/>
  <c r="K22" i="1"/>
  <c r="K8" i="1"/>
  <c r="K17" i="1"/>
  <c r="K20" i="1"/>
  <c r="K25" i="1"/>
  <c r="K5" i="1"/>
  <c r="K9" i="1"/>
  <c r="K24" i="1"/>
  <c r="K23" i="1"/>
  <c r="K15" i="1"/>
  <c r="K12" i="1"/>
  <c r="I24" i="1" l="1"/>
  <c r="I25" i="1"/>
  <c r="I12" i="1" l="1"/>
  <c r="I11" i="1"/>
  <c r="I10" i="1"/>
  <c r="I20" i="1"/>
  <c r="I21" i="1"/>
  <c r="I22" i="1"/>
  <c r="I8" i="1"/>
  <c r="I13" i="1"/>
  <c r="I17" i="1"/>
  <c r="I23" i="1"/>
  <c r="I5" i="1"/>
  <c r="I7" i="1"/>
  <c r="I9" i="1"/>
  <c r="I16" i="1"/>
  <c r="I19" i="1"/>
  <c r="I6" i="1"/>
  <c r="I15" i="1"/>
  <c r="I18" i="1"/>
</calcChain>
</file>

<file path=xl/sharedStrings.xml><?xml version="1.0" encoding="utf-8"?>
<sst xmlns="http://schemas.openxmlformats.org/spreadsheetml/2006/main" count="67" uniqueCount="64">
  <si>
    <t xml:space="preserve">Uitslag Grand Prix Arnhem 17 mei  2025         </t>
  </si>
  <si>
    <t>Rangvolgorde</t>
  </si>
  <si>
    <t>SG</t>
  </si>
  <si>
    <t>GG</t>
  </si>
  <si>
    <t>% Gem</t>
  </si>
  <si>
    <t>SET P</t>
  </si>
  <si>
    <t>PNT</t>
  </si>
  <si>
    <t>RaPNT</t>
  </si>
  <si>
    <t>SG = Startgemiddelde</t>
  </si>
  <si>
    <t>1. Djeno Verwiel</t>
  </si>
  <si>
    <t>GG = Gespeeld gemiddelde</t>
  </si>
  <si>
    <t>8. Frederik Kapitein</t>
  </si>
  <si>
    <t>% GM = Gemiddelde percentage</t>
  </si>
  <si>
    <t xml:space="preserve">5. Daan Karssenberg </t>
  </si>
  <si>
    <t xml:space="preserve">PNT = Punten </t>
  </si>
  <si>
    <t>9. Britta Nijland</t>
  </si>
  <si>
    <t xml:space="preserve">RaPNT = Rankingpunten </t>
  </si>
  <si>
    <t>15. Jelle v Amerongen</t>
  </si>
  <si>
    <t>7. Jan W Baarssen</t>
  </si>
  <si>
    <t xml:space="preserve">18. Bryan Gooren </t>
  </si>
  <si>
    <t>13. Niels van Voorden</t>
  </si>
  <si>
    <t>3. Jorai Darsan</t>
  </si>
  <si>
    <t>2. Jayden van Buren</t>
  </si>
  <si>
    <t> 14. Fleur Langereis</t>
  </si>
  <si>
    <t>4. Dylan Sanders</t>
  </si>
  <si>
    <t>6. Liam vd Straaten</t>
  </si>
  <si>
    <t>17. Jan M Gnodde</t>
  </si>
  <si>
    <t>19. Jari Hoonhorst</t>
  </si>
  <si>
    <t>11. Stan Janssen</t>
  </si>
  <si>
    <t>10. Bart v d Valk</t>
  </si>
  <si>
    <t>22. Sjuul Willems</t>
  </si>
  <si>
    <t>16. Kas Meinema</t>
  </si>
  <si>
    <t>21. Albert Hakvoort</t>
  </si>
  <si>
    <t>108 = 3x36</t>
  </si>
  <si>
    <t>51 = 3 x 17</t>
  </si>
  <si>
    <t>54 = 3 x 18</t>
  </si>
  <si>
    <t>48 = 3 x 16</t>
  </si>
  <si>
    <t xml:space="preserve">81 = 3 x 27 </t>
  </si>
  <si>
    <t>30 = 3 x 10</t>
  </si>
  <si>
    <t>42 =3 x 14</t>
  </si>
  <si>
    <t xml:space="preserve">Sean van Buren </t>
  </si>
  <si>
    <t>57 = 3 x 19</t>
  </si>
  <si>
    <t xml:space="preserve">SM Urk = Start gemiddelde Urk  of bij eerste deelname </t>
  </si>
  <si>
    <t xml:space="preserve">Gem. na </t>
  </si>
  <si>
    <t>5 GP's</t>
  </si>
  <si>
    <t xml:space="preserve">Gem. % na </t>
  </si>
  <si>
    <t xml:space="preserve"> 5 GP's</t>
  </si>
  <si>
    <t>Rang</t>
  </si>
  <si>
    <t>finale</t>
  </si>
  <si>
    <t>CRB</t>
  </si>
  <si>
    <t>Finale</t>
  </si>
  <si>
    <t xml:space="preserve">Start </t>
  </si>
  <si>
    <t>Urk</t>
  </si>
  <si>
    <t>Totaal</t>
  </si>
  <si>
    <t>Rang P</t>
  </si>
  <si>
    <t>R1</t>
  </si>
  <si>
    <t>Het open Nederlands kampioenschap wordt in Uden bij S.I.S gespeeld op 7 juni 2025</t>
  </si>
  <si>
    <t xml:space="preserve">Adres: </t>
  </si>
  <si>
    <t>5401 GP</t>
  </si>
  <si>
    <t xml:space="preserve">Neringstraat-West 1, 5401 GP  Uden </t>
  </si>
  <si>
    <t>Aanvan 10.00 uur</t>
  </si>
  <si>
    <t>Arnhem</t>
  </si>
  <si>
    <t xml:space="preserve">Bij een gelijk aantal rankingpunten wordt vervolgens gekeken naar het gemiddelde percentage </t>
  </si>
  <si>
    <t xml:space="preserve">na alle GP's ten opzichte van de eerste deelname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</si>
</sst>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33333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4" borderId="0" xfId="0" applyFont="1" applyFill="1" applyBorder="1" applyAlignment="1" applyProtection="1">
      <alignment horizontal="left" vertical="center"/>
      <protection locked="0"/>
    </xf>
    <xf numFmtId="164" fontId="4" fillId="0" borderId="4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4" fillId="4" borderId="0" xfId="0" applyNumberFormat="1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/>
    <xf numFmtId="0" fontId="1" fillId="0" borderId="3" xfId="0" applyFont="1" applyBorder="1" applyAlignment="1">
      <alignment horizontal="center" vertical="center"/>
    </xf>
    <xf numFmtId="0" fontId="5" fillId="9" borderId="4" xfId="0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/>
    </xf>
    <xf numFmtId="0" fontId="4" fillId="9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4" fillId="4" borderId="4" xfId="0" applyNumberFormat="1" applyFont="1" applyFill="1" applyBorder="1" applyAlignment="1">
      <alignment horizontal="center" vertical="center"/>
    </xf>
    <xf numFmtId="164" fontId="5" fillId="9" borderId="4" xfId="0" applyNumberFormat="1" applyFont="1" applyFill="1" applyBorder="1" applyAlignment="1">
      <alignment horizontal="center" vertical="center"/>
    </xf>
    <xf numFmtId="164" fontId="4" fillId="9" borderId="4" xfId="0" applyNumberFormat="1" applyFont="1" applyFill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/>
    </xf>
    <xf numFmtId="0" fontId="4" fillId="0" borderId="4" xfId="0" applyFont="1" applyBorder="1"/>
    <xf numFmtId="164" fontId="0" fillId="0" borderId="3" xfId="0" applyNumberFormat="1" applyBorder="1" applyAlignment="1">
      <alignment horizontal="left" vertical="center"/>
    </xf>
    <xf numFmtId="164" fontId="6" fillId="0" borderId="3" xfId="0" applyNumberFormat="1" applyFont="1" applyBorder="1" applyAlignment="1">
      <alignment horizontal="left" vertical="center" wrapText="1"/>
    </xf>
    <xf numFmtId="0" fontId="4" fillId="6" borderId="4" xfId="0" applyNumberFormat="1" applyFont="1" applyFill="1" applyBorder="1" applyAlignment="1">
      <alignment horizontal="center" vertical="center"/>
    </xf>
    <xf numFmtId="0" fontId="4" fillId="8" borderId="4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4" fillId="5" borderId="4" xfId="0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4" xfId="0" applyNumberFormat="1" applyFont="1" applyFill="1" applyBorder="1" applyAlignment="1">
      <alignment horizontal="center"/>
    </xf>
    <xf numFmtId="3" fontId="4" fillId="5" borderId="4" xfId="0" applyNumberFormat="1" applyFont="1" applyFill="1" applyBorder="1" applyAlignment="1">
      <alignment horizontal="center" vertical="center"/>
    </xf>
    <xf numFmtId="0" fontId="4" fillId="7" borderId="4" xfId="0" applyNumberFormat="1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164" fontId="0" fillId="0" borderId="0" xfId="0" applyNumberFormat="1" applyFill="1" applyBorder="1" applyAlignment="1">
      <alignment horizontal="left" vertical="center"/>
    </xf>
    <xf numFmtId="0" fontId="4" fillId="0" borderId="0" xfId="0" applyFont="1" applyBorder="1"/>
    <xf numFmtId="0" fontId="4" fillId="6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0" fillId="0" borderId="3" xfId="0" applyNumberFormat="1" applyFill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164" fontId="4" fillId="0" borderId="5" xfId="0" applyNumberFormat="1" applyFont="1" applyBorder="1" applyAlignment="1">
      <alignment horizontal="center" vertical="center"/>
    </xf>
    <xf numFmtId="0" fontId="4" fillId="0" borderId="5" xfId="0" applyFont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%20Biljart\a.%20KVC\1%20Wedstrijdzaken\Jeugd\1%20Grandprix\24-25\Arnhem\Organisatie%20Arnhem%2017%20mei%202025%20versie%203%20116-5-25%2021%20spele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Organisatie%20Arnhem%2017%20mei%202025%20versie%203%20116-5-25%2021%20spel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lnm"/>
      <sheetName val="Poules"/>
      <sheetName val="W.schema"/>
      <sheetName val="PA"/>
      <sheetName val="St.PA"/>
      <sheetName val="PB"/>
      <sheetName val="St.PB"/>
      <sheetName val="PC"/>
      <sheetName val="St.PC"/>
      <sheetName val="PD"/>
      <sheetName val="St.PD"/>
      <sheetName val="PE"/>
      <sheetName val="St.PE"/>
      <sheetName val="PF"/>
      <sheetName val="St. PF"/>
      <sheetName val="Comp"/>
      <sheetName val="Pl.lst"/>
      <sheetName val="WF T1"/>
      <sheetName val="WF T2"/>
      <sheetName val="WF T3"/>
      <sheetName val="WF T4"/>
      <sheetName val="Uitslag GP"/>
      <sheetName val="Tot Rank."/>
      <sheetName val="SM 5GP"/>
      <sheetName val="Blad1"/>
    </sheetNames>
    <sheetDataSet>
      <sheetData sheetId="0"/>
      <sheetData sheetId="1"/>
      <sheetData sheetId="2"/>
      <sheetData sheetId="3"/>
      <sheetData sheetId="4">
        <row r="5">
          <cell r="I5">
            <v>5.875</v>
          </cell>
          <cell r="J5">
            <v>170.4380620829707</v>
          </cell>
          <cell r="N5">
            <v>16</v>
          </cell>
          <cell r="O5">
            <v>19</v>
          </cell>
        </row>
        <row r="7">
          <cell r="I7">
            <v>1.9791666666666667</v>
          </cell>
          <cell r="J7">
            <v>151.5441551812149</v>
          </cell>
          <cell r="N7">
            <v>14</v>
          </cell>
          <cell r="O7">
            <v>17</v>
          </cell>
        </row>
        <row r="9">
          <cell r="I9">
            <v>1.1515151515151516</v>
          </cell>
          <cell r="J9">
            <v>93.164656271452401</v>
          </cell>
          <cell r="N9">
            <v>4</v>
          </cell>
          <cell r="O9">
            <v>5</v>
          </cell>
        </row>
        <row r="11">
          <cell r="I11">
            <v>0.52631578947368418</v>
          </cell>
          <cell r="J11">
            <v>92.824654228163013</v>
          </cell>
          <cell r="N11">
            <v>2</v>
          </cell>
          <cell r="O11">
            <v>3</v>
          </cell>
        </row>
      </sheetData>
      <sheetData sheetId="5"/>
      <sheetData sheetId="6">
        <row r="5">
          <cell r="I5">
            <v>1.9056603773584906</v>
          </cell>
          <cell r="J5">
            <v>120.38284127343593</v>
          </cell>
          <cell r="N5">
            <v>16</v>
          </cell>
          <cell r="O5">
            <v>18</v>
          </cell>
        </row>
        <row r="7">
          <cell r="I7">
            <v>1.0704225352112675</v>
          </cell>
          <cell r="J7">
            <v>66.198054125619507</v>
          </cell>
          <cell r="N7">
            <v>8</v>
          </cell>
          <cell r="O7">
            <v>8</v>
          </cell>
        </row>
        <row r="9">
          <cell r="I9">
            <v>0.45</v>
          </cell>
          <cell r="J9">
            <v>90.361445783132538</v>
          </cell>
          <cell r="N9">
            <v>0</v>
          </cell>
          <cell r="O9">
            <v>1</v>
          </cell>
        </row>
        <row r="11">
          <cell r="I11">
            <v>0.95</v>
          </cell>
          <cell r="J11">
            <v>103.14875135722042</v>
          </cell>
          <cell r="N11">
            <v>12</v>
          </cell>
          <cell r="O11">
            <v>14</v>
          </cell>
        </row>
      </sheetData>
      <sheetData sheetId="7"/>
      <sheetData sheetId="8">
        <row r="5">
          <cell r="I5">
            <v>0.82499999999999996</v>
          </cell>
          <cell r="J5">
            <v>103.12499999999997</v>
          </cell>
        </row>
        <row r="7">
          <cell r="I7">
            <v>2.9166666666666665</v>
          </cell>
          <cell r="J7">
            <v>100.8529276164131</v>
          </cell>
          <cell r="N7">
            <v>10</v>
          </cell>
          <cell r="O7">
            <v>12</v>
          </cell>
        </row>
        <row r="9">
          <cell r="I9">
            <v>2.9137931034482758</v>
          </cell>
          <cell r="J9">
            <v>107.91826309067687</v>
          </cell>
          <cell r="N9">
            <v>10</v>
          </cell>
          <cell r="O9">
            <v>12</v>
          </cell>
        </row>
        <row r="11">
          <cell r="I11">
            <v>0.58208955223880599</v>
          </cell>
          <cell r="J11">
            <v>89.414677763257444</v>
          </cell>
          <cell r="N11">
            <v>4</v>
          </cell>
          <cell r="O11">
            <v>6</v>
          </cell>
        </row>
      </sheetData>
      <sheetData sheetId="9"/>
      <sheetData sheetId="10">
        <row r="5">
          <cell r="I5">
            <v>1.28</v>
          </cell>
          <cell r="J5">
            <v>79.404466501240691</v>
          </cell>
          <cell r="N5">
            <v>14</v>
          </cell>
          <cell r="O5">
            <v>15</v>
          </cell>
        </row>
        <row r="7">
          <cell r="I7">
            <v>1.9821428571428572</v>
          </cell>
          <cell r="J7">
            <v>118.90479047047732</v>
          </cell>
          <cell r="N7">
            <v>16</v>
          </cell>
          <cell r="O7">
            <v>18</v>
          </cell>
        </row>
        <row r="9">
          <cell r="I9">
            <v>0.50684931506849318</v>
          </cell>
          <cell r="J9">
            <v>96.911914927054141</v>
          </cell>
          <cell r="N9">
            <v>4</v>
          </cell>
          <cell r="O9">
            <v>5</v>
          </cell>
        </row>
        <row r="11">
          <cell r="I11">
            <v>0.35869565217391303</v>
          </cell>
          <cell r="J11">
            <v>51.242236024844722</v>
          </cell>
          <cell r="N11">
            <v>2</v>
          </cell>
          <cell r="O11">
            <v>2</v>
          </cell>
        </row>
      </sheetData>
      <sheetData sheetId="11"/>
      <sheetData sheetId="12">
        <row r="5">
          <cell r="I5">
            <v>0.9850746268656716</v>
          </cell>
          <cell r="J5">
            <v>81.276784394857387</v>
          </cell>
          <cell r="N5">
            <v>4</v>
          </cell>
          <cell r="O5">
            <v>5</v>
          </cell>
        </row>
        <row r="7">
          <cell r="I7">
            <v>0.93243243243243246</v>
          </cell>
          <cell r="J7">
            <v>116.55405405405406</v>
          </cell>
          <cell r="N7">
            <v>14</v>
          </cell>
          <cell r="O7">
            <v>16</v>
          </cell>
        </row>
        <row r="9">
          <cell r="I9">
            <v>0.90277777777777779</v>
          </cell>
          <cell r="N9">
            <v>12</v>
          </cell>
          <cell r="O9">
            <v>14</v>
          </cell>
        </row>
        <row r="11">
          <cell r="I11">
            <v>1.6</v>
          </cell>
          <cell r="J11">
            <v>97.979179424372333</v>
          </cell>
          <cell r="N11">
            <v>6</v>
          </cell>
          <cell r="O11">
            <v>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">
          <cell r="X5">
            <v>126</v>
          </cell>
        </row>
        <row r="6">
          <cell r="X6">
            <v>113</v>
          </cell>
        </row>
        <row r="7">
          <cell r="X7">
            <v>97</v>
          </cell>
        </row>
        <row r="8">
          <cell r="X8">
            <v>94</v>
          </cell>
        </row>
        <row r="9">
          <cell r="X9">
            <v>86</v>
          </cell>
        </row>
        <row r="10">
          <cell r="X10">
            <v>83</v>
          </cell>
        </row>
        <row r="11">
          <cell r="X11">
            <v>81</v>
          </cell>
        </row>
        <row r="13">
          <cell r="X13">
            <v>81</v>
          </cell>
        </row>
        <row r="14">
          <cell r="X14">
            <v>80</v>
          </cell>
        </row>
        <row r="15">
          <cell r="X15">
            <v>80</v>
          </cell>
        </row>
        <row r="17">
          <cell r="X17">
            <v>60</v>
          </cell>
        </row>
        <row r="18">
          <cell r="X18">
            <v>58</v>
          </cell>
        </row>
        <row r="19">
          <cell r="X19">
            <v>56</v>
          </cell>
        </row>
        <row r="20">
          <cell r="X20">
            <v>56</v>
          </cell>
        </row>
        <row r="21">
          <cell r="X21">
            <v>48</v>
          </cell>
        </row>
        <row r="22">
          <cell r="X22">
            <v>48</v>
          </cell>
        </row>
        <row r="23">
          <cell r="X23">
            <v>44</v>
          </cell>
        </row>
        <row r="27">
          <cell r="X27">
            <v>38</v>
          </cell>
        </row>
        <row r="30">
          <cell r="X30">
            <v>18</v>
          </cell>
        </row>
        <row r="31">
          <cell r="X31">
            <v>18</v>
          </cell>
        </row>
      </sheetData>
      <sheetData sheetId="23">
        <row r="5">
          <cell r="C5">
            <v>3.4470000000000001</v>
          </cell>
          <cell r="AH5">
            <v>3.5242718446601944</v>
          </cell>
        </row>
        <row r="6">
          <cell r="C6">
            <v>2.5920000000000001</v>
          </cell>
          <cell r="AH6">
            <v>2.7777777777777777</v>
          </cell>
        </row>
        <row r="7">
          <cell r="C7">
            <v>1.712</v>
          </cell>
          <cell r="AH7">
            <v>1.7142857142857142</v>
          </cell>
        </row>
        <row r="8">
          <cell r="C8">
            <v>1.617</v>
          </cell>
          <cell r="AH8">
            <v>1.2962962962962963</v>
          </cell>
        </row>
        <row r="9">
          <cell r="C9">
            <v>1.47</v>
          </cell>
          <cell r="AH9">
            <v>1.3946731234866827</v>
          </cell>
        </row>
        <row r="10">
          <cell r="N10">
            <v>1.224</v>
          </cell>
          <cell r="AH10">
            <v>1.6129032258064515</v>
          </cell>
        </row>
        <row r="12">
          <cell r="C12">
            <v>1.2</v>
          </cell>
          <cell r="AH12">
            <v>1.4119318181818181</v>
          </cell>
        </row>
        <row r="13">
          <cell r="C13">
            <v>1.254</v>
          </cell>
          <cell r="AH13">
            <v>1.5358166189111748</v>
          </cell>
        </row>
        <row r="15">
          <cell r="C15">
            <v>1.1000000000000001</v>
          </cell>
          <cell r="AH15">
            <v>1.1623376623376624</v>
          </cell>
        </row>
        <row r="16">
          <cell r="C16">
            <v>0.84099999999999997</v>
          </cell>
          <cell r="AH16">
            <v>1.6875</v>
          </cell>
        </row>
        <row r="17">
          <cell r="C17">
            <v>0.96599999999999997</v>
          </cell>
          <cell r="AH17">
            <v>1.1515151515151516</v>
          </cell>
        </row>
        <row r="20">
          <cell r="C20">
            <v>0.8</v>
          </cell>
          <cell r="AH20">
            <v>0.78102189781021902</v>
          </cell>
        </row>
        <row r="21">
          <cell r="C21">
            <v>0.8</v>
          </cell>
          <cell r="AH21">
            <v>0.78518518518518521</v>
          </cell>
        </row>
        <row r="22">
          <cell r="N22">
            <v>0.76300000000000001</v>
          </cell>
          <cell r="AH22">
            <v>0.81981981981981977</v>
          </cell>
        </row>
        <row r="23">
          <cell r="C23">
            <v>0.8</v>
          </cell>
          <cell r="AH23">
            <v>0.78390804597701147</v>
          </cell>
        </row>
        <row r="24">
          <cell r="C24">
            <v>0.7</v>
          </cell>
          <cell r="AH24">
            <v>0.39490445859872614</v>
          </cell>
        </row>
        <row r="25">
          <cell r="C25">
            <v>0.53500000000000003</v>
          </cell>
          <cell r="AH25">
            <v>0.78798586572438167</v>
          </cell>
        </row>
        <row r="28">
          <cell r="C28">
            <v>0.33600000000000002</v>
          </cell>
          <cell r="AH28">
            <v>0.53317535545023698</v>
          </cell>
        </row>
        <row r="30">
          <cell r="C30">
            <v>0.47799999999999998</v>
          </cell>
          <cell r="AH30">
            <v>0.48655256723716384</v>
          </cell>
        </row>
        <row r="31">
          <cell r="C31">
            <v>0.36099999999999999</v>
          </cell>
          <cell r="AH31">
            <v>0.5194029850746269</v>
          </cell>
        </row>
        <row r="34">
          <cell r="C34">
            <v>2.7</v>
          </cell>
          <cell r="AH34">
            <v>2.9137931034482758</v>
          </cell>
        </row>
      </sheetData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lnm"/>
      <sheetName val="Poules"/>
      <sheetName val="W.schema"/>
      <sheetName val="PA"/>
      <sheetName val="St.PA"/>
      <sheetName val="PB"/>
      <sheetName val="St.PB"/>
      <sheetName val="PC"/>
      <sheetName val="St.PC"/>
      <sheetName val="PD"/>
      <sheetName val="St.PD"/>
      <sheetName val="PE"/>
      <sheetName val="St.PE"/>
      <sheetName val="PF"/>
      <sheetName val="St. PF"/>
      <sheetName val="Comp"/>
      <sheetName val="Pl.lst"/>
      <sheetName val="WF T1"/>
      <sheetName val="WF T2"/>
      <sheetName val="WF T3"/>
      <sheetName val="WF T4"/>
      <sheetName val="Uitslag GP"/>
      <sheetName val="Tot Rank."/>
      <sheetName val="SM 5GP"/>
      <sheetName val="Bla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12">
          <cell r="F12">
            <v>12</v>
          </cell>
          <cell r="G12">
            <v>14</v>
          </cell>
          <cell r="H12">
            <v>18</v>
          </cell>
        </row>
        <row r="13">
          <cell r="H13">
            <v>17</v>
          </cell>
        </row>
        <row r="14">
          <cell r="H14">
            <v>16</v>
          </cell>
        </row>
      </sheetData>
      <sheetData sheetId="22">
        <row r="14">
          <cell r="W14">
            <v>80</v>
          </cell>
        </row>
      </sheetData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12"/>
  <sheetViews>
    <sheetView tabSelected="1" workbookViewId="0">
      <selection activeCell="Q15" sqref="Q15"/>
    </sheetView>
  </sheetViews>
  <sheetFormatPr defaultRowHeight="14.5" x14ac:dyDescent="0.35"/>
  <cols>
    <col min="1" max="1" width="20.54296875" customWidth="1"/>
    <col min="2" max="2" width="7.08984375" customWidth="1"/>
    <col min="3" max="4" width="6.6328125" customWidth="1"/>
    <col min="5" max="5" width="9.7265625" customWidth="1"/>
    <col min="6" max="6" width="5.54296875" customWidth="1"/>
    <col min="7" max="7" width="6.26953125" customWidth="1"/>
    <col min="8" max="8" width="7.90625" customWidth="1"/>
    <col min="9" max="9" width="9.26953125" customWidth="1"/>
    <col min="10" max="10" width="10" customWidth="1"/>
    <col min="11" max="11" width="10.08984375" customWidth="1"/>
    <col min="12" max="12" width="6.08984375" customWidth="1"/>
    <col min="13" max="13" width="9.90625" customWidth="1"/>
    <col min="14" max="14" width="3.453125" customWidth="1"/>
    <col min="15" max="53" width="8.7265625" style="1"/>
  </cols>
  <sheetData>
    <row r="1" spans="1:53" ht="19" customHeight="1" thickBot="1" x14ac:dyDescent="0.5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</row>
    <row r="2" spans="1:53" ht="10" customHeight="1" thickBot="1" x14ac:dyDescent="0.4">
      <c r="A2" s="2"/>
      <c r="B2" s="2"/>
      <c r="C2" s="3"/>
      <c r="D2" s="3"/>
      <c r="E2" s="3"/>
      <c r="F2" s="2"/>
      <c r="G2" s="3"/>
      <c r="H2" s="2"/>
      <c r="I2" s="2"/>
      <c r="J2" s="2"/>
      <c r="K2" s="2"/>
      <c r="L2" s="2"/>
      <c r="M2" s="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</row>
    <row r="3" spans="1:53" ht="17" customHeight="1" thickBot="1" x14ac:dyDescent="0.4">
      <c r="A3" s="2"/>
      <c r="B3" s="4" t="s">
        <v>51</v>
      </c>
      <c r="C3" s="57" t="s">
        <v>61</v>
      </c>
      <c r="D3" s="58"/>
      <c r="E3" s="58"/>
      <c r="F3" s="58"/>
      <c r="G3" s="58"/>
      <c r="H3" s="59"/>
      <c r="I3" s="4" t="s">
        <v>53</v>
      </c>
      <c r="J3" s="4" t="s">
        <v>43</v>
      </c>
      <c r="K3" s="4" t="s">
        <v>45</v>
      </c>
      <c r="L3" s="4" t="s">
        <v>47</v>
      </c>
      <c r="M3" s="4" t="s">
        <v>49</v>
      </c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</row>
    <row r="4" spans="1:53" ht="17" customHeight="1" thickBot="1" x14ac:dyDescent="0.4">
      <c r="A4" s="4" t="s">
        <v>1</v>
      </c>
      <c r="B4" s="4" t="s">
        <v>52</v>
      </c>
      <c r="C4" s="5" t="s">
        <v>2</v>
      </c>
      <c r="D4" s="4" t="s">
        <v>3</v>
      </c>
      <c r="E4" s="4" t="s">
        <v>4</v>
      </c>
      <c r="F4" s="16" t="s">
        <v>5</v>
      </c>
      <c r="G4" s="4" t="s">
        <v>6</v>
      </c>
      <c r="H4" s="4" t="s">
        <v>7</v>
      </c>
      <c r="I4" s="4" t="s">
        <v>54</v>
      </c>
      <c r="J4" s="4" t="s">
        <v>44</v>
      </c>
      <c r="K4" s="4" t="s">
        <v>46</v>
      </c>
      <c r="L4" s="4" t="s">
        <v>48</v>
      </c>
      <c r="M4" s="30" t="s">
        <v>50</v>
      </c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</row>
    <row r="5" spans="1:53" ht="17" customHeight="1" thickBot="1" x14ac:dyDescent="0.4">
      <c r="A5" s="31" t="s">
        <v>9</v>
      </c>
      <c r="B5" s="26">
        <f>'[1]SM 5GP'!$C$5</f>
        <v>3.4470000000000001</v>
      </c>
      <c r="C5" s="7">
        <v>3.4470000000000001</v>
      </c>
      <c r="D5" s="7">
        <f>[1]St.PA!I5</f>
        <v>5.875</v>
      </c>
      <c r="E5" s="7">
        <f>[1]St.PA!J5</f>
        <v>170.4380620829707</v>
      </c>
      <c r="F5" s="33">
        <f>[1]St.PA!N5</f>
        <v>16</v>
      </c>
      <c r="G5" s="33">
        <f>[1]St.PA!O5</f>
        <v>19</v>
      </c>
      <c r="H5" s="28">
        <v>30</v>
      </c>
      <c r="I5" s="28">
        <f>'[1]Tot Rank.'!$X$5</f>
        <v>126</v>
      </c>
      <c r="J5" s="22">
        <f>'[1]SM 5GP'!AH5</f>
        <v>3.5242718446601944</v>
      </c>
      <c r="K5" s="22">
        <f t="shared" ref="K5:K25" si="0">J5/B5*100</f>
        <v>102.24171292892935</v>
      </c>
      <c r="L5" s="19">
        <v>1</v>
      </c>
      <c r="M5" s="18" t="s">
        <v>33</v>
      </c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</row>
    <row r="6" spans="1:53" ht="17" customHeight="1" thickBot="1" x14ac:dyDescent="0.4">
      <c r="A6" s="31" t="s">
        <v>11</v>
      </c>
      <c r="B6" s="26">
        <f>'[1]SM 5GP'!$C$13</f>
        <v>1.254</v>
      </c>
      <c r="C6" s="7">
        <v>1.583</v>
      </c>
      <c r="D6" s="7">
        <f>[1]St.PB!I5</f>
        <v>1.9056603773584906</v>
      </c>
      <c r="E6" s="24">
        <f>[1]St.PB!J5</f>
        <v>120.38284127343593</v>
      </c>
      <c r="F6" s="34">
        <f>[1]St.PB!N5</f>
        <v>16</v>
      </c>
      <c r="G6" s="34">
        <f>[1]St.PB!O5</f>
        <v>18</v>
      </c>
      <c r="H6" s="28">
        <v>25</v>
      </c>
      <c r="I6" s="28">
        <f>'[1]Tot Rank.'!$X$6</f>
        <v>113</v>
      </c>
      <c r="J6" s="22">
        <f>'[1]SM 5GP'!AH13</f>
        <v>1.5358166189111748</v>
      </c>
      <c r="K6" s="22">
        <f t="shared" si="0"/>
        <v>122.47341458621807</v>
      </c>
      <c r="L6" s="17">
        <v>2</v>
      </c>
      <c r="M6" s="18" t="s">
        <v>34</v>
      </c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</row>
    <row r="7" spans="1:53" ht="17" customHeight="1" thickBot="1" x14ac:dyDescent="0.4">
      <c r="A7" s="31" t="s">
        <v>18</v>
      </c>
      <c r="B7" s="26">
        <f>'[1]SM 5GP'!$C$12</f>
        <v>1.2</v>
      </c>
      <c r="C7" s="7">
        <v>1.6120000000000001</v>
      </c>
      <c r="D7" s="7">
        <f>[1]St.PD!I5</f>
        <v>1.28</v>
      </c>
      <c r="E7" s="7">
        <f>[1]St.PD!J5</f>
        <v>79.404466501240691</v>
      </c>
      <c r="F7" s="34">
        <f>[1]St.PD!N5</f>
        <v>14</v>
      </c>
      <c r="G7" s="34">
        <f>[1]St.PD!O5</f>
        <v>15</v>
      </c>
      <c r="H7" s="28">
        <v>21</v>
      </c>
      <c r="I7" s="28">
        <f>'[1]Tot Rank.'!$X$7</f>
        <v>97</v>
      </c>
      <c r="J7" s="22">
        <f>'[1]SM 5GP'!AH12</f>
        <v>1.4119318181818181</v>
      </c>
      <c r="K7" s="22">
        <f t="shared" si="0"/>
        <v>117.66098484848484</v>
      </c>
      <c r="L7" s="17">
        <v>3</v>
      </c>
      <c r="M7" s="18" t="s">
        <v>34</v>
      </c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</row>
    <row r="8" spans="1:53" ht="17" customHeight="1" thickBot="1" x14ac:dyDescent="0.4">
      <c r="A8" s="32" t="s">
        <v>23</v>
      </c>
      <c r="B8" s="27">
        <f>'[1]SM 5GP'!$C$23</f>
        <v>0.8</v>
      </c>
      <c r="C8" s="7">
        <v>0.8</v>
      </c>
      <c r="D8" s="7">
        <f>[1]St.PC!I5</f>
        <v>0.82499999999999996</v>
      </c>
      <c r="E8" s="7">
        <f>[1]St.PC!J5</f>
        <v>103.12499999999997</v>
      </c>
      <c r="F8" s="34">
        <f>'[2]Uitslag GP'!$F$12</f>
        <v>12</v>
      </c>
      <c r="G8" s="34">
        <f>'[2]Uitslag GP'!$G$12</f>
        <v>14</v>
      </c>
      <c r="H8" s="28">
        <f>'[2]Uitslag GP'!$H$12</f>
        <v>18</v>
      </c>
      <c r="I8" s="28">
        <f>'[1]Tot Rank.'!$X$8</f>
        <v>94</v>
      </c>
      <c r="J8" s="22">
        <f>'[1]SM 5GP'!AH23</f>
        <v>0.78390804597701147</v>
      </c>
      <c r="K8" s="22">
        <f t="shared" si="0"/>
        <v>97.988505747126425</v>
      </c>
      <c r="L8" s="17">
        <v>4</v>
      </c>
      <c r="M8" s="18" t="s">
        <v>38</v>
      </c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</row>
    <row r="9" spans="1:53" ht="17" customHeight="1" thickBot="1" x14ac:dyDescent="0.4">
      <c r="A9" s="31" t="s">
        <v>17</v>
      </c>
      <c r="B9" s="26">
        <f>'[1]SM 5GP'!$C$20</f>
        <v>0.8</v>
      </c>
      <c r="C9" s="7">
        <v>0.8</v>
      </c>
      <c r="D9" s="7">
        <f>[1]St.PE!I7</f>
        <v>0.93243243243243246</v>
      </c>
      <c r="E9" s="24">
        <f>[1]St.PE!J7</f>
        <v>116.55405405405406</v>
      </c>
      <c r="F9" s="34">
        <f>[1]St.PE!N7</f>
        <v>14</v>
      </c>
      <c r="G9" s="34">
        <f>[1]St.PE!O7</f>
        <v>16</v>
      </c>
      <c r="H9" s="28">
        <v>22</v>
      </c>
      <c r="I9" s="28">
        <f>'[1]Tot Rank.'!$X$9</f>
        <v>86</v>
      </c>
      <c r="J9" s="22">
        <f>'[1]SM 5GP'!AH20</f>
        <v>0.78102189781021902</v>
      </c>
      <c r="K9" s="22">
        <f t="shared" si="0"/>
        <v>97.627737226277375</v>
      </c>
      <c r="L9" s="17">
        <v>5</v>
      </c>
      <c r="M9" s="18" t="s">
        <v>38</v>
      </c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</row>
    <row r="10" spans="1:53" ht="17" customHeight="1" thickBot="1" x14ac:dyDescent="0.4">
      <c r="A10" s="32" t="s">
        <v>13</v>
      </c>
      <c r="B10" s="27">
        <f>'[1]SM 5GP'!$C$9</f>
        <v>1.47</v>
      </c>
      <c r="C10" s="7">
        <v>1.667</v>
      </c>
      <c r="D10" s="7">
        <f>[1]St.PD!I7</f>
        <v>1.9821428571428572</v>
      </c>
      <c r="E10" s="7">
        <f>[1]St.PD!J7</f>
        <v>118.90479047047732</v>
      </c>
      <c r="F10" s="34">
        <f>[1]St.PD!N7</f>
        <v>16</v>
      </c>
      <c r="G10" s="34">
        <f>[1]St.PD!O7</f>
        <v>18</v>
      </c>
      <c r="H10" s="28">
        <v>24</v>
      </c>
      <c r="I10" s="28">
        <f>'[1]Tot Rank.'!$X$10</f>
        <v>83</v>
      </c>
      <c r="J10" s="22">
        <f>'[1]SM 5GP'!AH9</f>
        <v>1.3946731234866827</v>
      </c>
      <c r="K10" s="22">
        <f t="shared" si="0"/>
        <v>94.875722686168899</v>
      </c>
      <c r="L10" s="17">
        <v>6</v>
      </c>
      <c r="M10" s="18" t="s">
        <v>35</v>
      </c>
      <c r="N10" s="11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</row>
    <row r="11" spans="1:53" ht="17" customHeight="1" thickBot="1" x14ac:dyDescent="0.4">
      <c r="A11" s="31" t="s">
        <v>26</v>
      </c>
      <c r="B11" s="26">
        <f>'[1]SM 5GP'!$C$25</f>
        <v>0.53500000000000003</v>
      </c>
      <c r="C11" s="7">
        <v>0.65100000000000002</v>
      </c>
      <c r="D11" s="7">
        <f>[1]St.PC!I11</f>
        <v>0.58208955223880599</v>
      </c>
      <c r="E11" s="7">
        <f>[1]St.PC!J11</f>
        <v>89.414677763257444</v>
      </c>
      <c r="F11" s="35">
        <f>[1]St.PC!N11</f>
        <v>4</v>
      </c>
      <c r="G11" s="35">
        <f>[1]St.PC!O11</f>
        <v>6</v>
      </c>
      <c r="H11" s="28">
        <v>13</v>
      </c>
      <c r="I11" s="28">
        <f>'[1]Tot Rank.'!$X$13</f>
        <v>81</v>
      </c>
      <c r="J11" s="22">
        <f>'[1]SM 5GP'!AH25</f>
        <v>0.78798586572438167</v>
      </c>
      <c r="K11" s="22">
        <f t="shared" si="0"/>
        <v>147.2870777054919</v>
      </c>
      <c r="L11" s="17">
        <v>7</v>
      </c>
      <c r="M11" s="18" t="s">
        <v>38</v>
      </c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</row>
    <row r="12" spans="1:53" ht="17" customHeight="1" thickBot="1" x14ac:dyDescent="0.4">
      <c r="A12" s="20" t="s">
        <v>40</v>
      </c>
      <c r="B12" s="50">
        <f>'[1]SM 5GP'!$C$7</f>
        <v>1.712</v>
      </c>
      <c r="C12" s="25"/>
      <c r="D12" s="25"/>
      <c r="E12" s="53"/>
      <c r="F12" s="25"/>
      <c r="G12" s="25"/>
      <c r="H12" s="21"/>
      <c r="I12" s="28">
        <f>'[1]Tot Rank.'!$X$11</f>
        <v>81</v>
      </c>
      <c r="J12" s="23">
        <f>'[1]SM 5GP'!AH7</f>
        <v>1.7142857142857142</v>
      </c>
      <c r="K12" s="22">
        <f t="shared" si="0"/>
        <v>100.13351134846462</v>
      </c>
      <c r="L12" s="17">
        <v>8</v>
      </c>
      <c r="M12" s="18" t="s">
        <v>41</v>
      </c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</row>
    <row r="13" spans="1:53" ht="17" customHeight="1" thickBot="1" x14ac:dyDescent="0.4">
      <c r="A13" s="31" t="s">
        <v>15</v>
      </c>
      <c r="B13" s="26">
        <f>'[1]SM 5GP'!$C$16</f>
        <v>0.84099999999999997</v>
      </c>
      <c r="C13" s="12">
        <v>1.306</v>
      </c>
      <c r="D13" s="12">
        <f>[1]St.PA!I7</f>
        <v>1.9791666666666667</v>
      </c>
      <c r="E13" s="12">
        <f>[1]St.PA!J7</f>
        <v>151.5441551812149</v>
      </c>
      <c r="F13" s="34">
        <f>[1]St.PA!N7</f>
        <v>14</v>
      </c>
      <c r="G13" s="34">
        <f>[1]St.PA!O7</f>
        <v>17</v>
      </c>
      <c r="H13" s="28">
        <v>23</v>
      </c>
      <c r="I13" s="28">
        <f>'[1]Tot Rank.'!$X$14</f>
        <v>80</v>
      </c>
      <c r="J13" s="22">
        <f>'[1]SM 5GP'!AH16</f>
        <v>1.6875</v>
      </c>
      <c r="K13" s="22">
        <f t="shared" si="0"/>
        <v>200.65398335315101</v>
      </c>
      <c r="L13" s="17">
        <v>9</v>
      </c>
      <c r="M13" s="18" t="s">
        <v>36</v>
      </c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ht="17" customHeight="1" thickBot="1" x14ac:dyDescent="0.4">
      <c r="A14" s="31" t="s">
        <v>22</v>
      </c>
      <c r="B14" s="26">
        <f>'[1]SM 5GP'!$C$6</f>
        <v>2.5920000000000001</v>
      </c>
      <c r="C14" s="7">
        <v>2.8919999999999999</v>
      </c>
      <c r="D14" s="7">
        <f>[1]St.PC!I7</f>
        <v>2.9166666666666665</v>
      </c>
      <c r="E14" s="7">
        <f>[1]St.PC!J7</f>
        <v>100.8529276164131</v>
      </c>
      <c r="F14" s="34">
        <f>[1]St.PC!N7</f>
        <v>10</v>
      </c>
      <c r="G14" s="34">
        <f>[1]St.PC!O7</f>
        <v>12</v>
      </c>
      <c r="H14" s="28">
        <f>'[2]Uitslag GP'!$H$14</f>
        <v>16</v>
      </c>
      <c r="I14" s="28">
        <f>'[2]Tot Rank.'!$W$14</f>
        <v>80</v>
      </c>
      <c r="J14" s="22">
        <f>'[1]SM 5GP'!AH6</f>
        <v>2.7777777777777777</v>
      </c>
      <c r="K14" s="22">
        <f t="shared" si="0"/>
        <v>107.16735253772289</v>
      </c>
      <c r="L14" s="17">
        <v>10</v>
      </c>
      <c r="M14" s="18" t="s">
        <v>37</v>
      </c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ht="17" customHeight="1" thickBot="1" x14ac:dyDescent="0.4">
      <c r="A15" s="31" t="s">
        <v>29</v>
      </c>
      <c r="B15" s="26">
        <f>'[1]SM 5GP'!$C$15</f>
        <v>1.1000000000000001</v>
      </c>
      <c r="C15" s="12">
        <v>1.212</v>
      </c>
      <c r="D15" s="12">
        <f>[1]St.PE!I5</f>
        <v>0.9850746268656716</v>
      </c>
      <c r="E15" s="12">
        <f>[1]St.PE!J5</f>
        <v>81.276784394857387</v>
      </c>
      <c r="F15" s="36">
        <f>[1]St.PE!N5</f>
        <v>4</v>
      </c>
      <c r="G15" s="36">
        <f>[1]St.PE!O5</f>
        <v>5</v>
      </c>
      <c r="H15" s="28">
        <v>10</v>
      </c>
      <c r="I15" s="28">
        <f>'[1]Tot Rank.'!$X$15</f>
        <v>80</v>
      </c>
      <c r="J15" s="22">
        <f>'[1]SM 5GP'!AH15</f>
        <v>1.1623376623376624</v>
      </c>
      <c r="K15" s="22">
        <f t="shared" si="0"/>
        <v>105.66706021251476</v>
      </c>
      <c r="L15" s="17" t="s">
        <v>55</v>
      </c>
      <c r="M15" s="18" t="s">
        <v>39</v>
      </c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 ht="17" customHeight="1" thickBot="1" x14ac:dyDescent="0.4">
      <c r="A16" s="32" t="s">
        <v>28</v>
      </c>
      <c r="B16" s="27">
        <f>'[1]SM 5GP'!$C$17</f>
        <v>0.96599999999999997</v>
      </c>
      <c r="C16" s="12">
        <v>1.236</v>
      </c>
      <c r="D16" s="12">
        <f>[1]St.PA!I9</f>
        <v>1.1515151515151516</v>
      </c>
      <c r="E16" s="12">
        <f>[1]St.PA!J9</f>
        <v>93.164656271452401</v>
      </c>
      <c r="F16" s="34">
        <f>[1]St.PA!N9</f>
        <v>4</v>
      </c>
      <c r="G16" s="34">
        <f>[1]St.PA!O9</f>
        <v>5</v>
      </c>
      <c r="H16" s="28">
        <v>11</v>
      </c>
      <c r="I16" s="28">
        <f>'[1]Tot Rank.'!$X$17</f>
        <v>60</v>
      </c>
      <c r="J16" s="22">
        <f>'[1]SM 5GP'!AH17</f>
        <v>1.1515151515151516</v>
      </c>
      <c r="K16" s="22">
        <f t="shared" si="0"/>
        <v>119.20446703055401</v>
      </c>
      <c r="L16" s="17"/>
      <c r="M16" s="18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</row>
    <row r="17" spans="1:53" ht="17" customHeight="1" thickBot="1" x14ac:dyDescent="0.4">
      <c r="A17" s="31" t="s">
        <v>27</v>
      </c>
      <c r="B17" s="26">
        <f>'[1]SM 5GP'!$C$31</f>
        <v>0.36099999999999999</v>
      </c>
      <c r="C17" s="12">
        <v>0.52300000000000002</v>
      </c>
      <c r="D17" s="12">
        <f>[1]St.PD!I9</f>
        <v>0.50684931506849318</v>
      </c>
      <c r="E17" s="12">
        <f>[1]St.PD!J9</f>
        <v>96.911914927054141</v>
      </c>
      <c r="F17" s="34">
        <f>[1]St.PD!N9</f>
        <v>4</v>
      </c>
      <c r="G17" s="34">
        <f>[1]St.PD!O9</f>
        <v>5</v>
      </c>
      <c r="H17" s="28">
        <v>12</v>
      </c>
      <c r="I17" s="28">
        <f>'[1]Tot Rank.'!$X$18</f>
        <v>58</v>
      </c>
      <c r="J17" s="22">
        <f>'[1]SM 5GP'!AH31</f>
        <v>0.5194029850746269</v>
      </c>
      <c r="K17" s="22">
        <f t="shared" si="0"/>
        <v>143.87894323396867</v>
      </c>
      <c r="L17" s="17"/>
      <c r="M17" s="18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</row>
    <row r="18" spans="1:53" ht="17" customHeight="1" thickBot="1" x14ac:dyDescent="0.4">
      <c r="A18" s="32" t="s">
        <v>30</v>
      </c>
      <c r="B18" s="27">
        <f>'[1]SM 5GP'!$C$28</f>
        <v>0.33600000000000002</v>
      </c>
      <c r="C18" s="12">
        <v>0.56699999999999995</v>
      </c>
      <c r="D18" s="12">
        <f>[1]St.PA!I11</f>
        <v>0.52631578947368418</v>
      </c>
      <c r="E18" s="52">
        <f>[1]St.PA!J11</f>
        <v>92.824654228163013</v>
      </c>
      <c r="F18" s="34">
        <f>[1]St.PA!N11</f>
        <v>2</v>
      </c>
      <c r="G18" s="34">
        <f>[1]St.PA!O11</f>
        <v>3</v>
      </c>
      <c r="H18" s="29">
        <v>9</v>
      </c>
      <c r="I18" s="29">
        <f>'[1]Tot Rank.'!$X$19</f>
        <v>56</v>
      </c>
      <c r="J18" s="23">
        <f>'[1]SM 5GP'!AH28</f>
        <v>0.53317535545023698</v>
      </c>
      <c r="K18" s="22">
        <f t="shared" si="0"/>
        <v>158.6831415030467</v>
      </c>
      <c r="L18" s="17"/>
      <c r="M18" s="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ht="17" customHeight="1" thickBot="1" x14ac:dyDescent="0.4">
      <c r="A19" s="32" t="s">
        <v>24</v>
      </c>
      <c r="B19" s="27">
        <f>'[1]SM 5GP'!$C$8</f>
        <v>1.617</v>
      </c>
      <c r="C19" s="7">
        <v>1.617</v>
      </c>
      <c r="D19" s="7">
        <f>[1]St.PB!I7</f>
        <v>1.0704225352112675</v>
      </c>
      <c r="E19" s="7">
        <f>[1]St.PB!J7</f>
        <v>66.198054125619507</v>
      </c>
      <c r="F19" s="34">
        <f>[1]St.PB!N7</f>
        <v>8</v>
      </c>
      <c r="G19" s="34">
        <f>[1]St.PB!O7</f>
        <v>8</v>
      </c>
      <c r="H19" s="28">
        <v>15</v>
      </c>
      <c r="I19" s="28">
        <f>'[1]Tot Rank.'!$X$20</f>
        <v>56</v>
      </c>
      <c r="J19" s="22">
        <f>'[1]SM 5GP'!AH8</f>
        <v>1.2962962962962963</v>
      </c>
      <c r="K19" s="22">
        <f t="shared" si="0"/>
        <v>80.166746833413498</v>
      </c>
      <c r="L19" s="17"/>
      <c r="M19" s="18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1:53" ht="17" customHeight="1" thickBot="1" x14ac:dyDescent="0.4">
      <c r="A20" s="32" t="s">
        <v>32</v>
      </c>
      <c r="B20" s="27">
        <f>'[1]SM 5GP'!$C$30</f>
        <v>0.47799999999999998</v>
      </c>
      <c r="C20" s="12">
        <v>0.498</v>
      </c>
      <c r="D20" s="12">
        <f>[1]St.PB!I9</f>
        <v>0.45</v>
      </c>
      <c r="E20" s="12">
        <f>[1]St.PB!J9</f>
        <v>90.361445783132538</v>
      </c>
      <c r="F20" s="38">
        <f>[1]St.PB!N9</f>
        <v>0</v>
      </c>
      <c r="G20" s="38">
        <f>[1]St.PB!O9</f>
        <v>1</v>
      </c>
      <c r="H20" s="28">
        <v>7</v>
      </c>
      <c r="I20" s="28">
        <f>'[1]Tot Rank.'!$X$22</f>
        <v>48</v>
      </c>
      <c r="J20" s="22">
        <f>'[1]SM 5GP'!AH30</f>
        <v>0.48655256723716384</v>
      </c>
      <c r="K20" s="22">
        <f t="shared" si="0"/>
        <v>101.78924000777488</v>
      </c>
      <c r="L20" s="17"/>
      <c r="M20" s="18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</row>
    <row r="21" spans="1:53" ht="17" customHeight="1" thickBot="1" x14ac:dyDescent="0.4">
      <c r="A21" s="32" t="s">
        <v>20</v>
      </c>
      <c r="B21" s="27">
        <f>'[1]SM 5GP'!$C$21</f>
        <v>0.8</v>
      </c>
      <c r="C21" s="7">
        <v>0.92100000000000004</v>
      </c>
      <c r="D21" s="7">
        <f>[1]St.PB!I11</f>
        <v>0.95</v>
      </c>
      <c r="E21" s="7">
        <f>[1]St.PB!J11</f>
        <v>103.14875135722042</v>
      </c>
      <c r="F21" s="34">
        <f>[1]St.PB!N11</f>
        <v>12</v>
      </c>
      <c r="G21" s="34">
        <f>[1]St.PB!O11</f>
        <v>14</v>
      </c>
      <c r="H21" s="28">
        <v>19</v>
      </c>
      <c r="I21" s="28">
        <f>'[1]Tot Rank.'!$X$21</f>
        <v>48</v>
      </c>
      <c r="J21" s="22">
        <f>'[1]SM 5GP'!AH21</f>
        <v>0.78518518518518521</v>
      </c>
      <c r="K21" s="22">
        <f t="shared" si="0"/>
        <v>98.148148148148152</v>
      </c>
      <c r="L21" s="17"/>
      <c r="M21" s="18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</row>
    <row r="22" spans="1:53" ht="17" customHeight="1" thickBot="1" x14ac:dyDescent="0.4">
      <c r="A22" s="32" t="s">
        <v>19</v>
      </c>
      <c r="B22" s="27">
        <f>'[1]SM 5GP'!$N$22</f>
        <v>0.76300000000000001</v>
      </c>
      <c r="C22" s="7">
        <v>0.78</v>
      </c>
      <c r="D22" s="7">
        <f>[1]St.PE!I9</f>
        <v>0.90277777777777779</v>
      </c>
      <c r="E22" s="7">
        <f>[1]St.PC!J9</f>
        <v>107.91826309067687</v>
      </c>
      <c r="F22" s="34">
        <f>[1]St.PE!N9</f>
        <v>12</v>
      </c>
      <c r="G22" s="34">
        <f>[1]St.PE!O9</f>
        <v>14</v>
      </c>
      <c r="H22" s="28">
        <v>20</v>
      </c>
      <c r="I22" s="28">
        <f>'[1]Tot Rank.'!$X$23</f>
        <v>44</v>
      </c>
      <c r="J22" s="22">
        <f>'[1]SM 5GP'!AH22</f>
        <v>0.81981981981981977</v>
      </c>
      <c r="K22" s="22">
        <f t="shared" si="0"/>
        <v>107.44689643772212</v>
      </c>
      <c r="L22" s="17"/>
      <c r="M22" s="18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</row>
    <row r="23" spans="1:53" ht="17" customHeight="1" thickBot="1" x14ac:dyDescent="0.4">
      <c r="A23" s="32" t="s">
        <v>25</v>
      </c>
      <c r="B23" s="27">
        <f>'[1]SM 5GP'!$N$10</f>
        <v>1.224</v>
      </c>
      <c r="C23" s="7">
        <v>1.633</v>
      </c>
      <c r="D23" s="7">
        <f>[1]St.PE!I11</f>
        <v>1.6</v>
      </c>
      <c r="E23" s="7">
        <f>[1]St.PE!J11</f>
        <v>97.979179424372333</v>
      </c>
      <c r="F23" s="35">
        <f>[1]St.PE!N11</f>
        <v>6</v>
      </c>
      <c r="G23" s="35">
        <f>[1]St.PE!O11</f>
        <v>6</v>
      </c>
      <c r="H23" s="28">
        <v>14</v>
      </c>
      <c r="I23" s="28">
        <f>'[1]Tot Rank.'!$X$27</f>
        <v>38</v>
      </c>
      <c r="J23" s="22">
        <f>'[1]SM 5GP'!AH10</f>
        <v>1.6129032258064515</v>
      </c>
      <c r="K23" s="22">
        <f t="shared" si="0"/>
        <v>131.77313936327221</v>
      </c>
      <c r="L23" s="17"/>
      <c r="M23" s="18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</row>
    <row r="24" spans="1:53" ht="17" customHeight="1" thickBot="1" x14ac:dyDescent="0.4">
      <c r="A24" s="31" t="s">
        <v>21</v>
      </c>
      <c r="B24" s="26">
        <f>'[1]SM 5GP'!$C$34</f>
        <v>2.7</v>
      </c>
      <c r="C24" s="7">
        <v>2.7</v>
      </c>
      <c r="D24" s="7">
        <f>[1]St.PC!I9</f>
        <v>2.9137931034482758</v>
      </c>
      <c r="E24" s="7">
        <f>[1]St.PC!J9</f>
        <v>107.91826309067687</v>
      </c>
      <c r="F24" s="33">
        <f>[1]St.PC!N9</f>
        <v>10</v>
      </c>
      <c r="G24" s="33">
        <f>[1]St.PC!O9</f>
        <v>12</v>
      </c>
      <c r="H24" s="28">
        <f>'[2]Uitslag GP'!$H$13</f>
        <v>17</v>
      </c>
      <c r="I24" s="28">
        <f>'[1]Tot Rank.'!$X$30</f>
        <v>18</v>
      </c>
      <c r="J24" s="22">
        <f>'[1]SM 5GP'!AH34</f>
        <v>2.9137931034482758</v>
      </c>
      <c r="K24" s="22">
        <f t="shared" si="0"/>
        <v>107.91826309067687</v>
      </c>
      <c r="L24" s="17"/>
      <c r="M24" s="18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</row>
    <row r="25" spans="1:53" ht="17" customHeight="1" thickBot="1" x14ac:dyDescent="0.4">
      <c r="A25" s="31" t="s">
        <v>31</v>
      </c>
      <c r="B25" s="51">
        <f>'[1]SM 5GP'!$C$24</f>
        <v>0.7</v>
      </c>
      <c r="C25" s="7">
        <v>0.7</v>
      </c>
      <c r="D25" s="7">
        <f>[1]St.PD!I11</f>
        <v>0.35869565217391303</v>
      </c>
      <c r="E25" s="7">
        <f>[1]St.PD!J11</f>
        <v>51.242236024844722</v>
      </c>
      <c r="F25" s="37">
        <f>[1]St.PD!N11</f>
        <v>2</v>
      </c>
      <c r="G25" s="37">
        <f>[1]St.PD!O11</f>
        <v>2</v>
      </c>
      <c r="H25" s="29">
        <v>8</v>
      </c>
      <c r="I25" s="29">
        <f>'[1]Tot Rank.'!$X$31</f>
        <v>18</v>
      </c>
      <c r="J25" s="22">
        <f>'[1]SM 5GP'!AH24</f>
        <v>0.39490445859872614</v>
      </c>
      <c r="K25" s="22">
        <f t="shared" si="0"/>
        <v>56.414922656960876</v>
      </c>
      <c r="L25" s="17"/>
      <c r="M25" s="18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</row>
    <row r="26" spans="1:53" ht="17" customHeight="1" x14ac:dyDescent="0.35">
      <c r="A26" s="39"/>
      <c r="B26" s="40"/>
      <c r="C26" s="41"/>
      <c r="D26" s="41"/>
      <c r="E26" s="41"/>
      <c r="F26" s="41"/>
      <c r="G26" s="41"/>
      <c r="H26" s="13"/>
      <c r="I26" s="42"/>
      <c r="J26" s="43"/>
      <c r="K26" s="44"/>
      <c r="L26" s="45"/>
      <c r="M26" s="4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</row>
    <row r="27" spans="1:53" ht="17" customHeight="1" x14ac:dyDescent="0.35">
      <c r="A27" s="6" t="s">
        <v>8</v>
      </c>
      <c r="D27" t="s">
        <v>62</v>
      </c>
      <c r="E27" s="14"/>
      <c r="F27" s="11"/>
      <c r="G27" s="9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</row>
    <row r="28" spans="1:53" ht="17" customHeight="1" x14ac:dyDescent="0.35">
      <c r="A28" s="6" t="s">
        <v>10</v>
      </c>
      <c r="B28" s="6"/>
      <c r="D28" t="s">
        <v>63</v>
      </c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</row>
    <row r="29" spans="1:53" ht="17" customHeight="1" x14ac:dyDescent="0.35">
      <c r="A29" t="s">
        <v>12</v>
      </c>
      <c r="B29" s="6"/>
      <c r="E29" s="15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</row>
    <row r="30" spans="1:53" ht="14" customHeight="1" x14ac:dyDescent="0.35">
      <c r="A30" s="8" t="s">
        <v>14</v>
      </c>
      <c r="D30" s="47" t="s">
        <v>56</v>
      </c>
      <c r="E30" s="47"/>
      <c r="F30" s="48"/>
      <c r="G30" s="2"/>
      <c r="H30" s="48"/>
      <c r="I30" s="48"/>
      <c r="J30" s="48"/>
      <c r="K30" s="48"/>
      <c r="L30" s="48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</row>
    <row r="31" spans="1:53" ht="14" customHeight="1" x14ac:dyDescent="0.35">
      <c r="A31" s="10" t="s">
        <v>16</v>
      </c>
      <c r="B31" s="8"/>
      <c r="C31" s="9"/>
      <c r="D31" s="49" t="s">
        <v>57</v>
      </c>
      <c r="E31" s="47" t="s">
        <v>59</v>
      </c>
      <c r="F31" s="48"/>
      <c r="G31" s="47"/>
      <c r="H31" s="47"/>
      <c r="I31" s="47" t="s">
        <v>58</v>
      </c>
      <c r="J31" s="47" t="s">
        <v>60</v>
      </c>
      <c r="K31" s="47"/>
      <c r="L31" s="47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</row>
    <row r="32" spans="1:53" ht="14" customHeight="1" x14ac:dyDescent="0.35">
      <c r="A32" t="s">
        <v>42</v>
      </c>
      <c r="B32" s="15"/>
      <c r="G32" s="11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</row>
    <row r="33" spans="1:53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</row>
    <row r="34" spans="1:53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</row>
    <row r="35" spans="1:53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</row>
    <row r="36" spans="1:53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</row>
    <row r="37" spans="1:53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</row>
    <row r="38" spans="1:53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</row>
    <row r="39" spans="1:53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</row>
    <row r="40" spans="1:53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</row>
    <row r="41" spans="1:53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</row>
    <row r="42" spans="1:53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</row>
    <row r="43" spans="1:53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</row>
    <row r="44" spans="1:53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1:53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1:53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1:53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1:53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:53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:53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:53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:53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:53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66" spans="15:53" x14ac:dyDescent="0.3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5:53" x14ac:dyDescent="0.3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5:53" x14ac:dyDescent="0.3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15:53" x14ac:dyDescent="0.3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15:53" x14ac:dyDescent="0.3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15:53" x14ac:dyDescent="0.3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15:53" x14ac:dyDescent="0.3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  <row r="73" spans="15:53" x14ac:dyDescent="0.3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</row>
    <row r="74" spans="15:53" x14ac:dyDescent="0.3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</row>
    <row r="75" spans="15:53" x14ac:dyDescent="0.3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</row>
    <row r="76" spans="15:53" x14ac:dyDescent="0.35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</row>
    <row r="77" spans="15:53" x14ac:dyDescent="0.35"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</row>
    <row r="78" spans="15:53" x14ac:dyDescent="0.35"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</row>
    <row r="79" spans="15:53" x14ac:dyDescent="0.35"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</row>
    <row r="80" spans="15:53" x14ac:dyDescent="0.35"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</row>
    <row r="81" spans="15:53" x14ac:dyDescent="0.35"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</row>
    <row r="82" spans="15:53" x14ac:dyDescent="0.35"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</row>
    <row r="83" spans="15:53" x14ac:dyDescent="0.35"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</row>
    <row r="84" spans="15:53" x14ac:dyDescent="0.35"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</row>
    <row r="85" spans="15:53" x14ac:dyDescent="0.35"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</row>
    <row r="86" spans="15:53" x14ac:dyDescent="0.35"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</row>
    <row r="87" spans="15:53" x14ac:dyDescent="0.35"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</row>
    <row r="88" spans="15:53" x14ac:dyDescent="0.35"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</row>
    <row r="89" spans="15:53" x14ac:dyDescent="0.35"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</row>
    <row r="90" spans="15:53" x14ac:dyDescent="0.35"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</row>
    <row r="91" spans="15:53" x14ac:dyDescent="0.35"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</row>
    <row r="92" spans="15:53" x14ac:dyDescent="0.35"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</row>
    <row r="93" spans="15:53" x14ac:dyDescent="0.35"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</row>
    <row r="94" spans="15:53" x14ac:dyDescent="0.35"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</row>
    <row r="95" spans="15:53" x14ac:dyDescent="0.35"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</row>
    <row r="96" spans="15:53" x14ac:dyDescent="0.35"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</row>
    <row r="97" spans="15:53" x14ac:dyDescent="0.35"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</row>
    <row r="98" spans="15:53" x14ac:dyDescent="0.35"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</row>
    <row r="99" spans="15:53" x14ac:dyDescent="0.35"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</row>
    <row r="100" spans="15:53" x14ac:dyDescent="0.35"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</row>
    <row r="101" spans="15:53" x14ac:dyDescent="0.35"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</row>
    <row r="102" spans="15:53" x14ac:dyDescent="0.35"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</row>
    <row r="103" spans="15:53" x14ac:dyDescent="0.35"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</row>
    <row r="104" spans="15:53" x14ac:dyDescent="0.35"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</row>
    <row r="105" spans="15:53" x14ac:dyDescent="0.35"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</row>
    <row r="106" spans="15:53" x14ac:dyDescent="0.35"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</row>
    <row r="107" spans="15:53" x14ac:dyDescent="0.35"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</row>
    <row r="108" spans="15:53" x14ac:dyDescent="0.35"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</row>
    <row r="109" spans="15:53" x14ac:dyDescent="0.35"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</row>
    <row r="110" spans="15:53" x14ac:dyDescent="0.35"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</row>
    <row r="111" spans="15:53" x14ac:dyDescent="0.35"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</row>
    <row r="112" spans="15:53" x14ac:dyDescent="0.35"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</row>
  </sheetData>
  <sortState ref="A4:M25">
    <sortCondition descending="1" ref="I4:I25"/>
    <sortCondition descending="1" ref="K4:K25"/>
  </sortState>
  <mergeCells count="2">
    <mergeCell ref="A1:M1"/>
    <mergeCell ref="C3:H3"/>
  </mergeCells>
  <pageMargins left="0.9055118110236221" right="0.70866141732283472" top="0.35433070866141736" bottom="0.35433070866141736" header="0.31496062992125984" footer="0.31496062992125984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2025-05-19T11:12:56Z</cp:lastPrinted>
  <dcterms:created xsi:type="dcterms:W3CDTF">2025-05-19T08:58:16Z</dcterms:created>
  <dcterms:modified xsi:type="dcterms:W3CDTF">2025-05-20T11:33:20Z</dcterms:modified>
</cp:coreProperties>
</file>