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queryTables/queryTable1.xml" ContentType="application/vnd.openxmlformats-officedocument.spreadsheetml.queryTable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680" tabRatio="890" firstSheet="1" activeTab="1"/>
  </bookViews>
  <sheets>
    <sheet name="UItslagen 8 deelnemers (2 dec)" sheetId="37" state="hidden" r:id="rId1"/>
    <sheet name="Poule 1-4" sheetId="51" r:id="rId2"/>
    <sheet name="Poule 5-8" sheetId="52" r:id="rId3"/>
    <sheet name="Kruisfinales-eindstand" sheetId="49" state="hidden" r:id="rId4"/>
    <sheet name="Uitslagen 8 deelnemers (3 dec)" sheetId="39" state="hidden" r:id="rId5"/>
    <sheet name="Vereniging namen" sheetId="28" state="hidden" r:id="rId6"/>
    <sheet name="Rekenpagina 2" sheetId="56" r:id="rId7"/>
    <sheet name="PUBLICATIE 2" sheetId="55" r:id="rId8"/>
    <sheet name="Uitslagen poule A" sheetId="40" r:id="rId9"/>
    <sheet name="Uitslagen poule B" sheetId="48" r:id="rId10"/>
    <sheet name="Rekenpagina eindstand" sheetId="53" state="hidden" r:id="rId11"/>
    <sheet name="PUBLICATIE" sheetId="54" r:id="rId12"/>
  </sheets>
  <externalReferences>
    <externalReference r:id="rId13"/>
  </externalReferences>
  <definedNames>
    <definedName name="_xlnm.Print_Area" localSheetId="3">'Kruisfinales-eindstand'!$A$1:$AZ$41</definedName>
    <definedName name="_xlnm.Print_Area" localSheetId="1">'Poule 1-4'!$A$1:$BA$27</definedName>
    <definedName name="_xlnm.Print_Area" localSheetId="2">'Poule 5-8'!$A$1:$AZ$28</definedName>
    <definedName name="_xlnm.Print_Area" localSheetId="0">'UItslagen 8 deelnemers (2 dec)'!$A$1:$AZ$52</definedName>
    <definedName name="_xlnm.Print_Area" localSheetId="4">'Uitslagen 8 deelnemers (3 dec)'!$A$1:$AZ$52</definedName>
    <definedName name="_xlnm.Print_Area" localSheetId="8">'Uitslagen poule A'!$A$1:$AZ$28</definedName>
    <definedName name="_xlnm.Print_Area" localSheetId="9">'Uitslagen poule B'!$A$1:$BA$27</definedName>
    <definedName name="ARBITERROOSTER" localSheetId="1">#REF!</definedName>
    <definedName name="ARBITERROOSTER" localSheetId="2">#REF!</definedName>
    <definedName name="ARBITERROOSTER">#REF!</definedName>
    <definedName name="Arbiterroosterwebsite" localSheetId="1">#REF!</definedName>
    <definedName name="Arbiterroosterwebsite" localSheetId="2">#REF!</definedName>
    <definedName name="Arbiterroosterwebsite">#REF!</definedName>
    <definedName name="ExterneGegevens_1" localSheetId="5">'Vereniging namen'!$A$1:$E$1402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56" l="1"/>
  <c r="G38" i="56"/>
  <c r="G29" i="56" l="1"/>
  <c r="C14" i="55"/>
  <c r="C15" i="55"/>
  <c r="C13" i="55"/>
  <c r="C12" i="55"/>
  <c r="C9" i="55"/>
  <c r="C8" i="55"/>
  <c r="C7" i="55"/>
  <c r="C6" i="55"/>
  <c r="F45" i="56"/>
  <c r="G14" i="55" s="1"/>
  <c r="E45" i="56"/>
  <c r="F14" i="55" s="1"/>
  <c r="D45" i="56"/>
  <c r="G45" i="56" s="1"/>
  <c r="H14" i="55" s="1"/>
  <c r="C45" i="56"/>
  <c r="D14" i="55" s="1"/>
  <c r="G44" i="56"/>
  <c r="G43" i="56"/>
  <c r="G42" i="56"/>
  <c r="F40" i="56"/>
  <c r="G15" i="55" s="1"/>
  <c r="E40" i="56"/>
  <c r="F15" i="55" s="1"/>
  <c r="D40" i="56"/>
  <c r="E15" i="55" s="1"/>
  <c r="C40" i="56"/>
  <c r="D15" i="55" s="1"/>
  <c r="B40" i="56"/>
  <c r="G39" i="56"/>
  <c r="G37" i="56"/>
  <c r="F35" i="56"/>
  <c r="G13" i="55" s="1"/>
  <c r="E35" i="56"/>
  <c r="F13" i="55" s="1"/>
  <c r="D35" i="56"/>
  <c r="C35" i="56"/>
  <c r="D13" i="55" s="1"/>
  <c r="B35" i="56"/>
  <c r="G34" i="56"/>
  <c r="G32" i="56"/>
  <c r="F30" i="56"/>
  <c r="G12" i="55" s="1"/>
  <c r="E30" i="56"/>
  <c r="F12" i="55" s="1"/>
  <c r="D30" i="56"/>
  <c r="E12" i="55" s="1"/>
  <c r="C30" i="56"/>
  <c r="D12" i="55" s="1"/>
  <c r="G28" i="56"/>
  <c r="G27" i="56"/>
  <c r="F23" i="56"/>
  <c r="G9" i="55" s="1"/>
  <c r="E23" i="56"/>
  <c r="F9" i="55" s="1"/>
  <c r="D23" i="56"/>
  <c r="C23" i="56"/>
  <c r="D9" i="55" s="1"/>
  <c r="G22" i="56"/>
  <c r="G21" i="56"/>
  <c r="G20" i="56"/>
  <c r="F18" i="56"/>
  <c r="G8" i="55" s="1"/>
  <c r="E18" i="56"/>
  <c r="G18" i="56" s="1"/>
  <c r="H8" i="55" s="1"/>
  <c r="D18" i="56"/>
  <c r="E8" i="55" s="1"/>
  <c r="C18" i="56"/>
  <c r="D8" i="55" s="1"/>
  <c r="G17" i="56"/>
  <c r="G16" i="56"/>
  <c r="G15" i="56"/>
  <c r="F13" i="56"/>
  <c r="G7" i="55" s="1"/>
  <c r="E13" i="56"/>
  <c r="F7" i="55" s="1"/>
  <c r="D13" i="56"/>
  <c r="G13" i="56" s="1"/>
  <c r="H7" i="55" s="1"/>
  <c r="C13" i="56"/>
  <c r="D7" i="55" s="1"/>
  <c r="G12" i="56"/>
  <c r="G11" i="56"/>
  <c r="G10" i="56"/>
  <c r="F8" i="56"/>
  <c r="G6" i="55" s="1"/>
  <c r="E8" i="56"/>
  <c r="D8" i="56"/>
  <c r="E6" i="55" s="1"/>
  <c r="C8" i="56"/>
  <c r="D6" i="55" s="1"/>
  <c r="B8" i="56"/>
  <c r="G7" i="56"/>
  <c r="G6" i="56"/>
  <c r="G5" i="56"/>
  <c r="G23" i="56" l="1"/>
  <c r="H9" i="55" s="1"/>
  <c r="G40" i="56"/>
  <c r="H15" i="55" s="1"/>
  <c r="E9" i="55"/>
  <c r="E7" i="55"/>
  <c r="G35" i="56"/>
  <c r="H13" i="55" s="1"/>
  <c r="E13" i="55"/>
  <c r="E14" i="55"/>
  <c r="F8" i="55"/>
  <c r="G8" i="56"/>
  <c r="H6" i="55" s="1"/>
  <c r="F6" i="55"/>
  <c r="G30" i="56"/>
  <c r="H12" i="55" s="1"/>
  <c r="G33" i="53"/>
  <c r="AU12" i="48" l="1"/>
  <c r="F45" i="53"/>
  <c r="G14" i="54" s="1"/>
  <c r="F40" i="53"/>
  <c r="G16" i="54" s="1"/>
  <c r="F35" i="53"/>
  <c r="G15" i="54" s="1"/>
  <c r="F30" i="53"/>
  <c r="G13" i="54" s="1"/>
  <c r="F23" i="53"/>
  <c r="G8" i="54" s="1"/>
  <c r="F18" i="53"/>
  <c r="F13" i="53"/>
  <c r="G10" i="54" s="1"/>
  <c r="F8" i="53"/>
  <c r="G7" i="54" s="1"/>
  <c r="G9" i="54"/>
  <c r="G44" i="53"/>
  <c r="G43" i="53"/>
  <c r="G42" i="53"/>
  <c r="G39" i="53"/>
  <c r="G38" i="53"/>
  <c r="G37" i="53"/>
  <c r="G34" i="53"/>
  <c r="G32" i="53"/>
  <c r="G29" i="53"/>
  <c r="G28" i="53"/>
  <c r="G27" i="53"/>
  <c r="G22" i="53"/>
  <c r="G21" i="53"/>
  <c r="G20" i="53"/>
  <c r="G17" i="53"/>
  <c r="G16" i="53"/>
  <c r="G15" i="53"/>
  <c r="G12" i="53"/>
  <c r="G11" i="53"/>
  <c r="G10" i="53"/>
  <c r="G7" i="53"/>
  <c r="G6" i="53"/>
  <c r="G5" i="53"/>
  <c r="D13" i="53"/>
  <c r="C13" i="53"/>
  <c r="D10" i="54" s="1"/>
  <c r="E10" i="54"/>
  <c r="BI9" i="52" l="1"/>
  <c r="BI10" i="52"/>
  <c r="BI11" i="52"/>
  <c r="BH9" i="52"/>
  <c r="BH10" i="52"/>
  <c r="BH11" i="52"/>
  <c r="BI8" i="52"/>
  <c r="BH8" i="52"/>
  <c r="BI9" i="51"/>
  <c r="BI10" i="51"/>
  <c r="BI11" i="51"/>
  <c r="BI8" i="51"/>
  <c r="BH9" i="51"/>
  <c r="BH10" i="51"/>
  <c r="BH11" i="51"/>
  <c r="BH8" i="51"/>
  <c r="B45" i="53"/>
  <c r="C14" i="54" s="1"/>
  <c r="B40" i="53"/>
  <c r="C16" i="54" s="1"/>
  <c r="B35" i="53"/>
  <c r="C15" i="54" s="1"/>
  <c r="B30" i="53"/>
  <c r="C13" i="54" s="1"/>
  <c r="B23" i="53"/>
  <c r="C8" i="54" s="1"/>
  <c r="B18" i="53"/>
  <c r="C9" i="54" s="1"/>
  <c r="B13" i="53"/>
  <c r="C10" i="54" s="1"/>
  <c r="B8" i="53"/>
  <c r="C7" i="54" s="1"/>
  <c r="G3" i="52"/>
  <c r="AD3" i="52"/>
  <c r="AR3" i="52"/>
  <c r="AD2" i="52"/>
  <c r="C2" i="52"/>
  <c r="AD2" i="51"/>
  <c r="AD2" i="48"/>
  <c r="C8" i="53" l="1"/>
  <c r="D7" i="54" s="1"/>
  <c r="D8" i="53"/>
  <c r="E8" i="53"/>
  <c r="F7" i="54" s="1"/>
  <c r="E7" i="54" l="1"/>
  <c r="G8" i="53"/>
  <c r="H7" i="54" s="1"/>
  <c r="C18" i="53" l="1"/>
  <c r="D9" i="54" s="1"/>
  <c r="C23" i="53"/>
  <c r="D8" i="54" s="1"/>
  <c r="C30" i="53"/>
  <c r="D13" i="54" s="1"/>
  <c r="C35" i="53"/>
  <c r="D15" i="54" s="1"/>
  <c r="C40" i="53"/>
  <c r="D16" i="54" s="1"/>
  <c r="C45" i="53"/>
  <c r="D14" i="54" s="1"/>
  <c r="E45" i="53"/>
  <c r="F14" i="54" s="1"/>
  <c r="D45" i="53"/>
  <c r="E40" i="53"/>
  <c r="F16" i="54" s="1"/>
  <c r="D40" i="53"/>
  <c r="E35" i="53"/>
  <c r="F15" i="54" s="1"/>
  <c r="D35" i="53"/>
  <c r="E30" i="53"/>
  <c r="F13" i="54" s="1"/>
  <c r="D30" i="53"/>
  <c r="E23" i="53"/>
  <c r="F8" i="54" s="1"/>
  <c r="D23" i="53"/>
  <c r="E18" i="53"/>
  <c r="F9" i="54" s="1"/>
  <c r="D18" i="53"/>
  <c r="E13" i="53"/>
  <c r="BB34" i="52"/>
  <c r="BB33" i="52"/>
  <c r="BB32" i="52"/>
  <c r="BB31" i="52"/>
  <c r="BB30" i="52"/>
  <c r="BB29" i="52"/>
  <c r="BB28" i="52"/>
  <c r="BB27" i="52"/>
  <c r="BB26" i="52"/>
  <c r="U24" i="52"/>
  <c r="C24" i="52"/>
  <c r="U23" i="52"/>
  <c r="C23" i="52"/>
  <c r="U22" i="52"/>
  <c r="C22" i="52"/>
  <c r="U21" i="52"/>
  <c r="C21" i="52"/>
  <c r="AU16" i="52"/>
  <c r="AW16" i="52" s="1"/>
  <c r="AM16" i="52"/>
  <c r="V16" i="52"/>
  <c r="L16" i="52"/>
  <c r="AU15" i="52"/>
  <c r="AM15" i="52"/>
  <c r="V15" i="52"/>
  <c r="L15" i="52"/>
  <c r="AU12" i="52"/>
  <c r="AW12" i="52" s="1"/>
  <c r="AM12" i="52"/>
  <c r="V12" i="52"/>
  <c r="L12" i="52"/>
  <c r="AU11" i="52"/>
  <c r="AW11" i="52" s="1"/>
  <c r="AM11" i="52"/>
  <c r="V11" i="52"/>
  <c r="L11" i="52"/>
  <c r="AU8" i="52"/>
  <c r="AW8" i="52" s="1"/>
  <c r="AM8" i="52"/>
  <c r="V8" i="52"/>
  <c r="L8" i="52"/>
  <c r="AU7" i="52"/>
  <c r="AW7" i="52" s="1"/>
  <c r="AM7" i="52"/>
  <c r="V7" i="52"/>
  <c r="L7" i="52"/>
  <c r="BB27" i="51"/>
  <c r="BB26" i="51"/>
  <c r="BB25" i="51"/>
  <c r="U24" i="51"/>
  <c r="C24" i="51"/>
  <c r="U23" i="51"/>
  <c r="C23" i="51"/>
  <c r="U22" i="51"/>
  <c r="C22" i="51"/>
  <c r="U21" i="51"/>
  <c r="C21" i="51"/>
  <c r="AU16" i="51"/>
  <c r="AW16" i="51" s="1"/>
  <c r="AM16" i="51"/>
  <c r="V16" i="51"/>
  <c r="L16" i="51"/>
  <c r="AU15" i="51"/>
  <c r="AW15" i="51" s="1"/>
  <c r="V15" i="51"/>
  <c r="AU12" i="51"/>
  <c r="AW12" i="51" s="1"/>
  <c r="AM12" i="51"/>
  <c r="V12" i="51"/>
  <c r="L12" i="51"/>
  <c r="AU11" i="51"/>
  <c r="AW11" i="51" s="1"/>
  <c r="AM11" i="51"/>
  <c r="V11" i="51"/>
  <c r="L11" i="51"/>
  <c r="AU8" i="51"/>
  <c r="AM8" i="51"/>
  <c r="V8" i="51"/>
  <c r="L8" i="51"/>
  <c r="AU7" i="51"/>
  <c r="AM7" i="51"/>
  <c r="V7" i="51"/>
  <c r="L7" i="51"/>
  <c r="AR3" i="51"/>
  <c r="AD3" i="51"/>
  <c r="G3" i="51"/>
  <c r="C2" i="51"/>
  <c r="E8" i="54" l="1"/>
  <c r="G23" i="53"/>
  <c r="H8" i="54" s="1"/>
  <c r="E16" i="54"/>
  <c r="G40" i="53"/>
  <c r="H16" i="54" s="1"/>
  <c r="G35" i="53"/>
  <c r="H15" i="54" s="1"/>
  <c r="E15" i="54"/>
  <c r="G45" i="53"/>
  <c r="H14" i="54" s="1"/>
  <c r="E14" i="54"/>
  <c r="E13" i="54"/>
  <c r="G30" i="53"/>
  <c r="H13" i="54" s="1"/>
  <c r="E9" i="54"/>
  <c r="G18" i="53"/>
  <c r="H9" i="54" s="1"/>
  <c r="F10" i="54"/>
  <c r="G13" i="53"/>
  <c r="H10" i="54" s="1"/>
  <c r="AP22" i="52"/>
  <c r="AP23" i="52"/>
  <c r="AW8" i="51"/>
  <c r="AJ26" i="52"/>
  <c r="AP22" i="51"/>
  <c r="AP21" i="51"/>
  <c r="AP24" i="51"/>
  <c r="AJ26" i="51"/>
  <c r="AP21" i="52"/>
  <c r="AW15" i="52"/>
  <c r="AP24" i="52"/>
  <c r="AW7" i="51"/>
  <c r="AP23" i="51"/>
  <c r="L7" i="40"/>
  <c r="AM26" i="52" l="1"/>
  <c r="L26" i="52" s="1"/>
  <c r="AM26" i="51"/>
  <c r="L26" i="51" s="1"/>
  <c r="BH14" i="48"/>
  <c r="BH15" i="48"/>
  <c r="BH16" i="48"/>
  <c r="BG23" i="49" l="1"/>
  <c r="BH23" i="49"/>
  <c r="BI23" i="49"/>
  <c r="BG24" i="49"/>
  <c r="BH24" i="49"/>
  <c r="BI24" i="49"/>
  <c r="BG25" i="49"/>
  <c r="BH25" i="49"/>
  <c r="BI25" i="49"/>
  <c r="BH22" i="49"/>
  <c r="BI22" i="49"/>
  <c r="BG22" i="49"/>
  <c r="BG12" i="49"/>
  <c r="BH12" i="49"/>
  <c r="BI12" i="49"/>
  <c r="BG13" i="49"/>
  <c r="BH13" i="49"/>
  <c r="BI13" i="49"/>
  <c r="BG14" i="49"/>
  <c r="BH14" i="49"/>
  <c r="BI14" i="49"/>
  <c r="BG8" i="49"/>
  <c r="BH8" i="49"/>
  <c r="BI8" i="49"/>
  <c r="BG9" i="49"/>
  <c r="BH9" i="49"/>
  <c r="BI9" i="49"/>
  <c r="BG10" i="49"/>
  <c r="BH10" i="49"/>
  <c r="BI10" i="49"/>
  <c r="BI7" i="49"/>
  <c r="BH7" i="49"/>
  <c r="BG7" i="49"/>
  <c r="BH13" i="48"/>
  <c r="BI13" i="48"/>
  <c r="BI14" i="48"/>
  <c r="BI15" i="48"/>
  <c r="BI16" i="48"/>
  <c r="BG14" i="48"/>
  <c r="BG15" i="48"/>
  <c r="BG16" i="48"/>
  <c r="BG13" i="48"/>
  <c r="AU13" i="49" l="1"/>
  <c r="AW13" i="49" s="1"/>
  <c r="AM13" i="49"/>
  <c r="V13" i="49"/>
  <c r="L13" i="49"/>
  <c r="AW16" i="49"/>
  <c r="AU16" i="49"/>
  <c r="AM16" i="49"/>
  <c r="V16" i="49"/>
  <c r="L16" i="49"/>
  <c r="BI11" i="49"/>
  <c r="BH11" i="49"/>
  <c r="BG11" i="49"/>
  <c r="AB8" i="48"/>
  <c r="A8" i="48"/>
  <c r="AB7" i="48"/>
  <c r="A7" i="48"/>
  <c r="AR3" i="49"/>
  <c r="AD3" i="49"/>
  <c r="AD2" i="49"/>
  <c r="G3" i="49"/>
  <c r="C2" i="49"/>
  <c r="AR3" i="48"/>
  <c r="AD3" i="48"/>
  <c r="G3" i="48"/>
  <c r="C2" i="48"/>
  <c r="AB8" i="40"/>
  <c r="A8" i="40"/>
  <c r="AB7" i="40"/>
  <c r="A7" i="40"/>
  <c r="C39" i="49" l="1"/>
  <c r="C38" i="49"/>
  <c r="C37" i="49"/>
  <c r="C36" i="49"/>
  <c r="C35" i="49"/>
  <c r="C34" i="49"/>
  <c r="C33" i="49"/>
  <c r="C32" i="49"/>
  <c r="U39" i="49"/>
  <c r="U38" i="49"/>
  <c r="U37" i="49"/>
  <c r="U36" i="49"/>
  <c r="U35" i="49"/>
  <c r="U34" i="49"/>
  <c r="U33" i="49"/>
  <c r="U32" i="49"/>
  <c r="AM41" i="49"/>
  <c r="AJ41" i="49"/>
  <c r="AP38" i="49"/>
  <c r="AP39" i="49"/>
  <c r="BB32" i="49" l="1"/>
  <c r="AP37" i="49"/>
  <c r="BB31" i="49"/>
  <c r="AP36" i="49"/>
  <c r="BB30" i="49"/>
  <c r="AP35" i="49"/>
  <c r="BB29" i="49"/>
  <c r="AP34" i="49"/>
  <c r="BB28" i="49"/>
  <c r="AP33" i="49"/>
  <c r="BB27" i="49"/>
  <c r="AP32" i="49"/>
  <c r="BB26" i="49"/>
  <c r="AU28" i="49"/>
  <c r="AW28" i="49" s="1"/>
  <c r="AM28" i="49"/>
  <c r="V28" i="49"/>
  <c r="L28" i="49"/>
  <c r="AU25" i="49"/>
  <c r="AW25" i="49" s="1"/>
  <c r="AM25" i="49"/>
  <c r="V25" i="49"/>
  <c r="L25" i="49"/>
  <c r="AU22" i="49"/>
  <c r="AW22" i="49" s="1"/>
  <c r="AM22" i="49"/>
  <c r="V22" i="49"/>
  <c r="L22" i="49"/>
  <c r="AU19" i="49"/>
  <c r="AW19" i="49" s="1"/>
  <c r="AM19" i="49"/>
  <c r="V19" i="49"/>
  <c r="L19" i="49"/>
  <c r="AU10" i="49"/>
  <c r="AW10" i="49" s="1"/>
  <c r="AM10" i="49"/>
  <c r="V10" i="49"/>
  <c r="L10" i="49"/>
  <c r="AU7" i="49"/>
  <c r="AW7" i="49" s="1"/>
  <c r="AM7" i="49"/>
  <c r="V7" i="49"/>
  <c r="L7" i="49"/>
  <c r="AJ26" i="48"/>
  <c r="BB25" i="48"/>
  <c r="U24" i="48"/>
  <c r="C24" i="48"/>
  <c r="BB27" i="48"/>
  <c r="AP23" i="48"/>
  <c r="U23" i="48"/>
  <c r="C23" i="48"/>
  <c r="BB26" i="48"/>
  <c r="AP22" i="48"/>
  <c r="U22" i="48"/>
  <c r="C22" i="48"/>
  <c r="U21" i="48"/>
  <c r="C21" i="48"/>
  <c r="AU16" i="48"/>
  <c r="AW16" i="48" s="1"/>
  <c r="AM16" i="48"/>
  <c r="V16" i="48"/>
  <c r="L16" i="48"/>
  <c r="AU15" i="48"/>
  <c r="AW15" i="48" s="1"/>
  <c r="AM15" i="48"/>
  <c r="V15" i="48"/>
  <c r="L15" i="48"/>
  <c r="AW12" i="48"/>
  <c r="AM12" i="48"/>
  <c r="V12" i="48"/>
  <c r="L12" i="48"/>
  <c r="AU11" i="48"/>
  <c r="AW11" i="48" s="1"/>
  <c r="AM11" i="48"/>
  <c r="V11" i="48"/>
  <c r="L11" i="48"/>
  <c r="AU8" i="48"/>
  <c r="AM8" i="48"/>
  <c r="V8" i="48"/>
  <c r="L8" i="48"/>
  <c r="AU7" i="48"/>
  <c r="AM7" i="48"/>
  <c r="V7" i="48"/>
  <c r="L7" i="48"/>
  <c r="U22" i="40"/>
  <c r="U23" i="40"/>
  <c r="U24" i="40"/>
  <c r="U21" i="40"/>
  <c r="C22" i="40"/>
  <c r="C23" i="40"/>
  <c r="C24" i="40"/>
  <c r="C21" i="40"/>
  <c r="AW7" i="48" l="1"/>
  <c r="AW8" i="48"/>
  <c r="AP24" i="48"/>
  <c r="L41" i="49"/>
  <c r="AM26" i="48" l="1"/>
  <c r="L26" i="48" s="1"/>
  <c r="AP21" i="48"/>
  <c r="BB34" i="40"/>
  <c r="AJ26" i="40"/>
  <c r="BB33" i="40"/>
  <c r="BB32" i="40"/>
  <c r="BB31" i="40"/>
  <c r="BB30" i="40"/>
  <c r="BB29" i="40"/>
  <c r="BB28" i="40"/>
  <c r="BB27" i="40"/>
  <c r="BB26" i="40"/>
  <c r="AU16" i="40"/>
  <c r="AW16" i="40" s="1"/>
  <c r="AM16" i="40"/>
  <c r="V16" i="40"/>
  <c r="L16" i="40"/>
  <c r="AU15" i="40"/>
  <c r="AM15" i="40"/>
  <c r="V15" i="40"/>
  <c r="L15" i="40"/>
  <c r="AU12" i="40"/>
  <c r="AM12" i="40"/>
  <c r="V12" i="40"/>
  <c r="L12" i="40"/>
  <c r="AU11" i="40"/>
  <c r="AW11" i="40" s="1"/>
  <c r="AM11" i="40"/>
  <c r="V11" i="40"/>
  <c r="L11" i="40"/>
  <c r="AU8" i="40"/>
  <c r="AM8" i="40"/>
  <c r="V8" i="40"/>
  <c r="L8" i="40"/>
  <c r="AU7" i="40"/>
  <c r="AM7" i="40"/>
  <c r="V7" i="40"/>
  <c r="AP45" i="37"/>
  <c r="AP46" i="37"/>
  <c r="AP47" i="37"/>
  <c r="AP48" i="37"/>
  <c r="AP49" i="37"/>
  <c r="AP50" i="37"/>
  <c r="AP51" i="37"/>
  <c r="AP44" i="37"/>
  <c r="V40" i="37"/>
  <c r="V39" i="37"/>
  <c r="V38" i="37"/>
  <c r="V37" i="37"/>
  <c r="V35" i="37"/>
  <c r="V34" i="37"/>
  <c r="V33" i="37"/>
  <c r="V32" i="37"/>
  <c r="V30" i="37"/>
  <c r="V29" i="37"/>
  <c r="V28" i="37"/>
  <c r="V27" i="37"/>
  <c r="V25" i="37"/>
  <c r="V24" i="37"/>
  <c r="V23" i="37"/>
  <c r="V22" i="37"/>
  <c r="V20" i="37"/>
  <c r="V19" i="37"/>
  <c r="V18" i="37"/>
  <c r="V17" i="37"/>
  <c r="V15" i="37"/>
  <c r="V14" i="37"/>
  <c r="V13" i="37"/>
  <c r="V12" i="37"/>
  <c r="V8" i="37"/>
  <c r="V9" i="37"/>
  <c r="V10" i="37"/>
  <c r="AW7" i="37"/>
  <c r="V7" i="37"/>
  <c r="BB52" i="39"/>
  <c r="AM52" i="39"/>
  <c r="AJ52" i="39"/>
  <c r="BB51" i="39"/>
  <c r="AP51" i="39"/>
  <c r="BB50" i="39"/>
  <c r="AP50" i="39"/>
  <c r="BB49" i="39"/>
  <c r="AP49" i="39"/>
  <c r="BB48" i="39"/>
  <c r="AP48" i="39"/>
  <c r="BB47" i="39"/>
  <c r="AP47" i="39"/>
  <c r="BB46" i="39"/>
  <c r="AP46" i="39"/>
  <c r="BB45" i="39"/>
  <c r="AP45" i="39"/>
  <c r="BB44" i="39"/>
  <c r="AP44" i="39"/>
  <c r="BB43" i="39"/>
  <c r="BB42" i="39"/>
  <c r="BB41" i="39"/>
  <c r="AW40" i="39"/>
  <c r="AU40" i="39"/>
  <c r="AM40" i="39"/>
  <c r="V40" i="39"/>
  <c r="L40" i="39"/>
  <c r="AU39" i="39"/>
  <c r="AW39" i="39" s="1"/>
  <c r="AM39" i="39"/>
  <c r="V39" i="39"/>
  <c r="L39" i="39"/>
  <c r="AU38" i="39"/>
  <c r="AW38" i="39" s="1"/>
  <c r="AM38" i="39"/>
  <c r="V38" i="39"/>
  <c r="L38" i="39"/>
  <c r="AU37" i="39"/>
  <c r="AW37" i="39" s="1"/>
  <c r="AM37" i="39"/>
  <c r="V37" i="39"/>
  <c r="L37" i="39"/>
  <c r="AU35" i="39"/>
  <c r="AW35" i="39" s="1"/>
  <c r="AM35" i="39"/>
  <c r="V35" i="39"/>
  <c r="L35" i="39"/>
  <c r="AU34" i="39"/>
  <c r="AW34" i="39" s="1"/>
  <c r="AM34" i="39"/>
  <c r="V34" i="39"/>
  <c r="L34" i="39"/>
  <c r="AU33" i="39"/>
  <c r="AW33" i="39" s="1"/>
  <c r="AM33" i="39"/>
  <c r="V33" i="39"/>
  <c r="L33" i="39"/>
  <c r="AU32" i="39"/>
  <c r="AW32" i="39" s="1"/>
  <c r="AM32" i="39"/>
  <c r="V32" i="39"/>
  <c r="L32" i="39"/>
  <c r="AW30" i="39"/>
  <c r="AU30" i="39"/>
  <c r="AM30" i="39"/>
  <c r="V30" i="39"/>
  <c r="L30" i="39"/>
  <c r="AU29" i="39"/>
  <c r="AW29" i="39" s="1"/>
  <c r="AM29" i="39"/>
  <c r="V29" i="39"/>
  <c r="L29" i="39"/>
  <c r="AU28" i="39"/>
  <c r="AW28" i="39" s="1"/>
  <c r="AM28" i="39"/>
  <c r="V28" i="39"/>
  <c r="L28" i="39"/>
  <c r="AU27" i="39"/>
  <c r="AW27" i="39" s="1"/>
  <c r="AM27" i="39"/>
  <c r="V27" i="39"/>
  <c r="L27" i="39"/>
  <c r="AU25" i="39"/>
  <c r="AW25" i="39" s="1"/>
  <c r="AM25" i="39"/>
  <c r="V25" i="39"/>
  <c r="L25" i="39"/>
  <c r="AU24" i="39"/>
  <c r="AW24" i="39" s="1"/>
  <c r="AM24" i="39"/>
  <c r="V24" i="39"/>
  <c r="L24" i="39"/>
  <c r="AU23" i="39"/>
  <c r="AW23" i="39" s="1"/>
  <c r="AM23" i="39"/>
  <c r="V23" i="39"/>
  <c r="L23" i="39"/>
  <c r="AU22" i="39"/>
  <c r="AW22" i="39" s="1"/>
  <c r="AM22" i="39"/>
  <c r="V22" i="39"/>
  <c r="L22" i="39"/>
  <c r="AW20" i="39"/>
  <c r="AU20" i="39"/>
  <c r="AM20" i="39"/>
  <c r="V20" i="39"/>
  <c r="L20" i="39"/>
  <c r="AU19" i="39"/>
  <c r="AW19" i="39" s="1"/>
  <c r="AM19" i="39"/>
  <c r="V19" i="39"/>
  <c r="L19" i="39"/>
  <c r="AU18" i="39"/>
  <c r="AW18" i="39" s="1"/>
  <c r="AM18" i="39"/>
  <c r="V18" i="39"/>
  <c r="L18" i="39"/>
  <c r="AU17" i="39"/>
  <c r="AW17" i="39" s="1"/>
  <c r="AM17" i="39"/>
  <c r="V17" i="39"/>
  <c r="L17" i="39"/>
  <c r="BF15" i="39"/>
  <c r="AU15" i="39"/>
  <c r="AW15" i="39" s="1"/>
  <c r="AM15" i="39"/>
  <c r="V15" i="39"/>
  <c r="L15" i="39"/>
  <c r="BF14" i="39"/>
  <c r="AU14" i="39"/>
  <c r="AW14" i="39" s="1"/>
  <c r="AM14" i="39"/>
  <c r="V14" i="39"/>
  <c r="L14" i="39"/>
  <c r="BF13" i="39"/>
  <c r="AU13" i="39"/>
  <c r="AW13" i="39" s="1"/>
  <c r="AM13" i="39"/>
  <c r="V13" i="39"/>
  <c r="L13" i="39"/>
  <c r="BF12" i="39"/>
  <c r="AU12" i="39"/>
  <c r="AW12" i="39" s="1"/>
  <c r="AM12" i="39"/>
  <c r="V12" i="39"/>
  <c r="L12" i="39"/>
  <c r="BF11" i="39"/>
  <c r="BF10" i="39"/>
  <c r="AU10" i="39"/>
  <c r="AW10" i="39" s="1"/>
  <c r="AM10" i="39"/>
  <c r="V10" i="39"/>
  <c r="L10" i="39"/>
  <c r="BF9" i="39"/>
  <c r="AU9" i="39"/>
  <c r="AW9" i="39" s="1"/>
  <c r="AM9" i="39"/>
  <c r="V9" i="39"/>
  <c r="L9" i="39"/>
  <c r="BF8" i="39"/>
  <c r="AU8" i="39"/>
  <c r="AW8" i="39" s="1"/>
  <c r="AM8" i="39"/>
  <c r="V8" i="39"/>
  <c r="L8" i="39"/>
  <c r="BF7" i="39"/>
  <c r="AU7" i="39"/>
  <c r="AW7" i="39" s="1"/>
  <c r="AM7" i="39"/>
  <c r="V7" i="39"/>
  <c r="L7" i="39"/>
  <c r="BE4" i="39"/>
  <c r="AD3" i="39"/>
  <c r="BF9" i="37"/>
  <c r="BF10" i="37"/>
  <c r="BF11" i="37"/>
  <c r="BF12" i="37"/>
  <c r="BF13" i="37"/>
  <c r="BF14" i="37"/>
  <c r="BF15" i="37"/>
  <c r="BF8" i="37"/>
  <c r="AD3" i="37"/>
  <c r="BB52" i="37"/>
  <c r="AM52" i="37"/>
  <c r="L52" i="37" s="1"/>
  <c r="AJ52" i="37"/>
  <c r="BB51" i="37"/>
  <c r="BB50" i="37"/>
  <c r="BB49" i="37"/>
  <c r="BB48" i="37"/>
  <c r="BB47" i="37"/>
  <c r="BB46" i="37"/>
  <c r="BB45" i="37"/>
  <c r="BB44" i="37"/>
  <c r="BB43" i="37"/>
  <c r="BB42" i="37"/>
  <c r="BB41" i="37"/>
  <c r="AU40" i="37"/>
  <c r="AW40" i="37" s="1"/>
  <c r="AM40" i="37"/>
  <c r="L40" i="37"/>
  <c r="AU39" i="37"/>
  <c r="AW39" i="37" s="1"/>
  <c r="AM39" i="37"/>
  <c r="L39" i="37"/>
  <c r="AU38" i="37"/>
  <c r="AW38" i="37" s="1"/>
  <c r="AM38" i="37"/>
  <c r="L38" i="37"/>
  <c r="AU37" i="37"/>
  <c r="AW37" i="37" s="1"/>
  <c r="AM37" i="37"/>
  <c r="L37" i="37"/>
  <c r="AU35" i="37"/>
  <c r="AW35" i="37" s="1"/>
  <c r="AM35" i="37"/>
  <c r="L35" i="37"/>
  <c r="AU34" i="37"/>
  <c r="AW34" i="37" s="1"/>
  <c r="AM34" i="37"/>
  <c r="L34" i="37"/>
  <c r="AU33" i="37"/>
  <c r="AW33" i="37" s="1"/>
  <c r="AM33" i="37"/>
  <c r="L33" i="37"/>
  <c r="AU32" i="37"/>
  <c r="AW32" i="37" s="1"/>
  <c r="AM32" i="37"/>
  <c r="L32" i="37"/>
  <c r="AU30" i="37"/>
  <c r="AW30" i="37" s="1"/>
  <c r="AM30" i="37"/>
  <c r="L30" i="37"/>
  <c r="AU29" i="37"/>
  <c r="AW29" i="37" s="1"/>
  <c r="AM29" i="37"/>
  <c r="L29" i="37"/>
  <c r="AU28" i="37"/>
  <c r="AW28" i="37" s="1"/>
  <c r="AM28" i="37"/>
  <c r="L28" i="37"/>
  <c r="AU27" i="37"/>
  <c r="AW27" i="37" s="1"/>
  <c r="AM27" i="37"/>
  <c r="L27" i="37"/>
  <c r="AU25" i="37"/>
  <c r="AW25" i="37" s="1"/>
  <c r="AM25" i="37"/>
  <c r="L25" i="37"/>
  <c r="AU24" i="37"/>
  <c r="AW24" i="37" s="1"/>
  <c r="AM24" i="37"/>
  <c r="L24" i="37"/>
  <c r="AU23" i="37"/>
  <c r="AW23" i="37" s="1"/>
  <c r="AM23" i="37"/>
  <c r="L23" i="37"/>
  <c r="AU22" i="37"/>
  <c r="AW22" i="37" s="1"/>
  <c r="AM22" i="37"/>
  <c r="L22" i="37"/>
  <c r="AU20" i="37"/>
  <c r="AW20" i="37" s="1"/>
  <c r="AM20" i="37"/>
  <c r="L20" i="37"/>
  <c r="AU19" i="37"/>
  <c r="AW19" i="37" s="1"/>
  <c r="AM19" i="37"/>
  <c r="L19" i="37"/>
  <c r="AU18" i="37"/>
  <c r="AW18" i="37" s="1"/>
  <c r="AM18" i="37"/>
  <c r="L18" i="37"/>
  <c r="AU17" i="37"/>
  <c r="AW17" i="37" s="1"/>
  <c r="AM17" i="37"/>
  <c r="L17" i="37"/>
  <c r="AU15" i="37"/>
  <c r="AW15" i="37" s="1"/>
  <c r="AM15" i="37"/>
  <c r="L15" i="37"/>
  <c r="AU14" i="37"/>
  <c r="AW14" i="37" s="1"/>
  <c r="AM14" i="37"/>
  <c r="L14" i="37"/>
  <c r="AU13" i="37"/>
  <c r="AW13" i="37" s="1"/>
  <c r="AM13" i="37"/>
  <c r="L13" i="37"/>
  <c r="AU12" i="37"/>
  <c r="AW12" i="37" s="1"/>
  <c r="AM12" i="37"/>
  <c r="L12" i="37"/>
  <c r="AU10" i="37"/>
  <c r="AW10" i="37" s="1"/>
  <c r="AM10" i="37"/>
  <c r="L10" i="37"/>
  <c r="AU9" i="37"/>
  <c r="AW9" i="37" s="1"/>
  <c r="AM9" i="37"/>
  <c r="L9" i="37"/>
  <c r="AU8" i="37"/>
  <c r="AW8" i="37" s="1"/>
  <c r="AM8" i="37"/>
  <c r="L8" i="37"/>
  <c r="BF7" i="37"/>
  <c r="AU7" i="37"/>
  <c r="AM7" i="37"/>
  <c r="L7" i="37"/>
  <c r="BE4" i="37"/>
  <c r="AW7" i="40" l="1"/>
  <c r="AP22" i="40"/>
  <c r="AW12" i="40"/>
  <c r="AW8" i="40"/>
  <c r="AP24" i="40"/>
  <c r="AW15" i="40"/>
  <c r="AP23" i="40"/>
  <c r="L52" i="39"/>
  <c r="AP21" i="40" l="1"/>
  <c r="AM26" i="40"/>
  <c r="L26" i="40" s="1"/>
  <c r="C2" i="39"/>
  <c r="C2" i="37"/>
  <c r="AR3" i="37" l="1"/>
  <c r="AR3" i="39"/>
  <c r="AD2" i="39"/>
  <c r="AD2" i="37"/>
  <c r="G3" i="39" l="1"/>
  <c r="G3" i="37"/>
  <c r="BK9" i="39" l="1"/>
  <c r="BK9" i="37"/>
  <c r="BK12" i="37"/>
  <c r="BK12" i="39"/>
  <c r="BK15" i="37"/>
  <c r="BK15" i="39"/>
  <c r="BK10" i="39"/>
  <c r="BK10" i="37"/>
  <c r="BK14" i="39"/>
  <c r="BK14" i="37"/>
  <c r="BK13" i="39"/>
  <c r="BK13" i="37"/>
  <c r="BK11" i="37"/>
  <c r="BK11" i="39"/>
  <c r="BK8" i="39"/>
  <c r="BK8" i="37"/>
  <c r="AB8" i="39" l="1"/>
  <c r="AB9" i="39"/>
  <c r="AB7" i="37"/>
  <c r="A7" i="37"/>
  <c r="A8" i="37"/>
  <c r="AB10" i="37"/>
  <c r="AB10" i="39"/>
  <c r="A10" i="37"/>
  <c r="A10" i="39"/>
  <c r="A9" i="39"/>
  <c r="A9" i="37"/>
  <c r="AB8" i="37" l="1"/>
  <c r="A7" i="39"/>
  <c r="AB9" i="37"/>
  <c r="AB7" i="39"/>
  <c r="A8" i="39"/>
</calcChain>
</file>

<file path=xl/connections.xml><?xml version="1.0" encoding="utf-8"?>
<connections xmlns="http://schemas.openxmlformats.org/spreadsheetml/2006/main">
  <connection id="1" keepAlive="1" name="Verbinding1" type="5" refreshedVersion="3" saveData="1">
    <dbPr connection="Provider=SQLOLEDB.1;Integrated Security=SSPI;Persist Security Info=True;Initial Catalog=KNBB;Data Source=KNBBWIN\SQL2012;Use Procedure for Prepare=1;Auto Translate=True;Packet Size=4096;Workstation ID=W7-006-KNBB;Use Encryption for Data=False;Tag with column collation when possible=False" command="SELECT CUSTOMER.cust_id as [relatienr.], CUSTOMER.cust_name1 as [naam], CUSTOMER.cust_region as [district], CUSTOMER.cust_area as [regio] from CUSTOMER,CUSTOMER_EXTRA_x000d__x000a_where CUSTOMER.cust_id=CUSTOMER_EXTRA.cust_id_x000d__x000a_and (_x000d__x000a_CUSTOMER.cust_type = 'VER'  and_x000d__x000a_CUSTOMER.cust_annul_date is null_x000d__x000a_)"/>
  </connection>
</connections>
</file>

<file path=xl/sharedStrings.xml><?xml version="1.0" encoding="utf-8"?>
<sst xmlns="http://schemas.openxmlformats.org/spreadsheetml/2006/main" count="4677" uniqueCount="1459">
  <si>
    <t>Maastricht</t>
  </si>
  <si>
    <t>Houten</t>
  </si>
  <si>
    <t>Woerden</t>
  </si>
  <si>
    <t>Martin</t>
  </si>
  <si>
    <t>Steenbergen</t>
  </si>
  <si>
    <t>Garderen</t>
  </si>
  <si>
    <t>Delft</t>
  </si>
  <si>
    <t>Amsterdam</t>
  </si>
  <si>
    <t>Groenendaal</t>
  </si>
  <si>
    <t>Brandenburg</t>
  </si>
  <si>
    <t>Keizer</t>
  </si>
  <si>
    <t>Vereniging</t>
  </si>
  <si>
    <t>Zwolle</t>
  </si>
  <si>
    <t>Doetinchem</t>
  </si>
  <si>
    <t>Nijmegen</t>
  </si>
  <si>
    <t>Den Haag</t>
  </si>
  <si>
    <t>Rotterdam</t>
  </si>
  <si>
    <t>Dordrecht</t>
  </si>
  <si>
    <t>Venlo</t>
  </si>
  <si>
    <t>Speeldata:</t>
  </si>
  <si>
    <t>Moyennegrenzen:</t>
  </si>
  <si>
    <t>naam</t>
  </si>
  <si>
    <t>De Laan</t>
  </si>
  <si>
    <t>Bartelshoek</t>
  </si>
  <si>
    <t>De Bleek</t>
  </si>
  <si>
    <t>Heemstede</t>
  </si>
  <si>
    <t>Roelofarendsveen</t>
  </si>
  <si>
    <t>Vianen</t>
  </si>
  <si>
    <t>Oss</t>
  </si>
  <si>
    <t>Spekschate</t>
  </si>
  <si>
    <t>Hoogenweg</t>
  </si>
  <si>
    <t>De Schans</t>
  </si>
  <si>
    <t>Velsen</t>
  </si>
  <si>
    <t>Relatienr.</t>
  </si>
  <si>
    <t>Naam van de vereniging</t>
  </si>
  <si>
    <t>Naam van het district</t>
  </si>
  <si>
    <t>Distr.nr.</t>
  </si>
  <si>
    <t>Gewest</t>
  </si>
  <si>
    <t>Zuid 3/4</t>
  </si>
  <si>
    <t>Oost3</t>
  </si>
  <si>
    <t>Noord 2</t>
  </si>
  <si>
    <t>Noord 3</t>
  </si>
  <si>
    <t>Arbiters District Friesland</t>
  </si>
  <si>
    <t>Arbiters District Groningen-drenthe</t>
  </si>
  <si>
    <t>Arbiters District Noord-oost Overijssel</t>
  </si>
  <si>
    <t>Arbiters District Zwolle En Omstreken</t>
  </si>
  <si>
    <t>Arbiters District Twente</t>
  </si>
  <si>
    <t>Arbiters District Stedendriehoek E.o.</t>
  </si>
  <si>
    <t>Arbiters District Doetinchem En Omstreken</t>
  </si>
  <si>
    <t>Arbiters District Veluwezoom</t>
  </si>
  <si>
    <t>Arbiters District Berkel En Slinge</t>
  </si>
  <si>
    <t>Arbiters District Nijmegen</t>
  </si>
  <si>
    <t>Arbiters District Eem- En Flevoland</t>
  </si>
  <si>
    <t>Arbiters District Betuwe-veenendaal</t>
  </si>
  <si>
    <t>Arbiters District Het Sticht</t>
  </si>
  <si>
    <t>Arbiters District Noord West Nederland</t>
  </si>
  <si>
    <t>Arbiters District West-friesland</t>
  </si>
  <si>
    <t>Arbiters District Noord-Holland Midden</t>
  </si>
  <si>
    <t>Arbiters District Zaanstreek-waterland</t>
  </si>
  <si>
    <t>Arbiters District Amsterdam</t>
  </si>
  <si>
    <t>Arbiters District Duinstreek</t>
  </si>
  <si>
    <t>Arbiters District Veen- En Rijnstreek</t>
  </si>
  <si>
    <t>Arbiters District Den Haag</t>
  </si>
  <si>
    <t>Arbiters District Vlietlanden</t>
  </si>
  <si>
    <t>Arbiters District Rotterdam</t>
  </si>
  <si>
    <t>Arbiters District Midden Holland</t>
  </si>
  <si>
    <t>Arbiters District Dordrecht</t>
  </si>
  <si>
    <t>Arbiters District West Brabant</t>
  </si>
  <si>
    <t>Arbiters District Delta Zuidwest</t>
  </si>
  <si>
    <t>Arbiters District Midden-brabant</t>
  </si>
  <si>
    <t>Arbiters District 's Hertogenbosch</t>
  </si>
  <si>
    <t>Arbiters District Oss</t>
  </si>
  <si>
    <t>Arbiters District Kempenland</t>
  </si>
  <si>
    <t>Arbiters District Venlo En Omstreken</t>
  </si>
  <si>
    <t>Arbiters District Maastricht En Omstreken</t>
  </si>
  <si>
    <t>Arbiters District Zuid-limburg</t>
  </si>
  <si>
    <t>Tolsteeg</t>
  </si>
  <si>
    <t>Het Sticht</t>
  </si>
  <si>
    <t>Midden Nederland</t>
  </si>
  <si>
    <t>Entree</t>
  </si>
  <si>
    <t>Rappel</t>
  </si>
  <si>
    <t>De Krim</t>
  </si>
  <si>
    <t>De Nieuwe Jutter</t>
  </si>
  <si>
    <t>De Korenbeurs</t>
  </si>
  <si>
    <t>Noord Brabant</t>
  </si>
  <si>
    <t>Vechtzicht</t>
  </si>
  <si>
    <t>BV Vianen</t>
  </si>
  <si>
    <t>Kanaalzicht</t>
  </si>
  <si>
    <t>Leusderkwartier</t>
  </si>
  <si>
    <t>Eem- en Flevoland</t>
  </si>
  <si>
    <t>Soesterkwartier</t>
  </si>
  <si>
    <t>Krijt Op Tijd</t>
  </si>
  <si>
    <t>B'67</t>
  </si>
  <si>
    <t>De Baggelaar</t>
  </si>
  <si>
    <t>BVM Apollo</t>
  </si>
  <si>
    <t>De Poedel</t>
  </si>
  <si>
    <t>Princesse</t>
  </si>
  <si>
    <t>Soestdijk</t>
  </si>
  <si>
    <t>Ons Onder Onsje</t>
  </si>
  <si>
    <t>De Wiekstoters</t>
  </si>
  <si>
    <t>Houdt Moedig Stand</t>
  </si>
  <si>
    <t>Midden Brabant</t>
  </si>
  <si>
    <t>Zuid Nederland</t>
  </si>
  <si>
    <t>Van Den Brandt</t>
  </si>
  <si>
    <t>Nooit Volleerd</t>
  </si>
  <si>
    <t>Olympia</t>
  </si>
  <si>
    <t>Steeds Vooruit</t>
  </si>
  <si>
    <t>'t Vosje</t>
  </si>
  <si>
    <t>J. B. C. W.</t>
  </si>
  <si>
    <t>Des Oons Thuis</t>
  </si>
  <si>
    <t>'t Snoekske</t>
  </si>
  <si>
    <t>De Westhoek</t>
  </si>
  <si>
    <t>BV De Straat</t>
  </si>
  <si>
    <t>'s-Hertogenbosch</t>
  </si>
  <si>
    <t>B.B.G. Haarsteeg</t>
  </si>
  <si>
    <t>Hart Van Brabant</t>
  </si>
  <si>
    <t>Pas Buiten</t>
  </si>
  <si>
    <t>Poedelvrees</t>
  </si>
  <si>
    <t>Schuttershof</t>
  </si>
  <si>
    <t>De Hambaken</t>
  </si>
  <si>
    <t>Het Tolhuis</t>
  </si>
  <si>
    <t>De Helftheuvel</t>
  </si>
  <si>
    <t>De Luchtschippers</t>
  </si>
  <si>
    <t>Rio-bar</t>
  </si>
  <si>
    <t>Kup '77</t>
  </si>
  <si>
    <t>'t Ivoor</t>
  </si>
  <si>
    <t>Asperia/AquaRest</t>
  </si>
  <si>
    <t>BV de Hazelaar</t>
  </si>
  <si>
    <t>Nooit Gedacht</t>
  </si>
  <si>
    <t>De Vriendenkring</t>
  </si>
  <si>
    <t>De Zwaan</t>
  </si>
  <si>
    <t>Oud Grave</t>
  </si>
  <si>
    <t>Moira</t>
  </si>
  <si>
    <t>DOS '71</t>
  </si>
  <si>
    <t>'t Centrum</t>
  </si>
  <si>
    <t>Swift '71</t>
  </si>
  <si>
    <t>Het Nieuwe Land</t>
  </si>
  <si>
    <t>Blauwwit / De Klos</t>
  </si>
  <si>
    <t>De Eik</t>
  </si>
  <si>
    <t>Excelsior</t>
  </si>
  <si>
    <t>H.e.t.e.y. 1922/insulinde 1911</t>
  </si>
  <si>
    <t>Nieuwer Amstel</t>
  </si>
  <si>
    <t>BV In3n</t>
  </si>
  <si>
    <t>De Roemer 1941</t>
  </si>
  <si>
    <t>Victoria</t>
  </si>
  <si>
    <t>Muiden</t>
  </si>
  <si>
    <t>De Blauwe Bal</t>
  </si>
  <si>
    <t>Noord-Holland Midden</t>
  </si>
  <si>
    <t>West Nederland</t>
  </si>
  <si>
    <t>Badhuis</t>
  </si>
  <si>
    <t>Ons Genoegen Bussum</t>
  </si>
  <si>
    <t>Gijsbrecht Van Amstel</t>
  </si>
  <si>
    <t>Onder Ons</t>
  </si>
  <si>
    <t>T.O.G.</t>
  </si>
  <si>
    <t>Rapiditas</t>
  </si>
  <si>
    <t>De Vliegende Bal</t>
  </si>
  <si>
    <t>De Amstelhoek</t>
  </si>
  <si>
    <t>Betuwe Veenendaal</t>
  </si>
  <si>
    <t>Ouwe Grens De Dog.</t>
  </si>
  <si>
    <t>Rustoord</t>
  </si>
  <si>
    <t>De Morgenster</t>
  </si>
  <si>
    <t>Ons Hoekje</t>
  </si>
  <si>
    <t>De Witte Zwaan</t>
  </si>
  <si>
    <t>De Plaats</t>
  </si>
  <si>
    <t>Zomerzorg</t>
  </si>
  <si>
    <t>Carambole</t>
  </si>
  <si>
    <t>De Treffers</t>
  </si>
  <si>
    <t>Spoorzicht</t>
  </si>
  <si>
    <t>Walzicht</t>
  </si>
  <si>
    <t>De Papegaai</t>
  </si>
  <si>
    <t>B.V.L.</t>
  </si>
  <si>
    <t>Rijnzicht</t>
  </si>
  <si>
    <t>De Dijketelg</t>
  </si>
  <si>
    <t>De Vaartsche Rijn</t>
  </si>
  <si>
    <t>De Bergerie</t>
  </si>
  <si>
    <t>De Bokkesprong</t>
  </si>
  <si>
    <t>De Spijker</t>
  </si>
  <si>
    <t>Het Groene Hart</t>
  </si>
  <si>
    <t>Poortdijk</t>
  </si>
  <si>
    <t>Het Pikeetje</t>
  </si>
  <si>
    <t>Central</t>
  </si>
  <si>
    <t>De Oude Molen</t>
  </si>
  <si>
    <t>D.W.S.</t>
  </si>
  <si>
    <t>Acquit</t>
  </si>
  <si>
    <t>Juliana</t>
  </si>
  <si>
    <t>Het Fust</t>
  </si>
  <si>
    <t>De Tol</t>
  </si>
  <si>
    <t>De Laatste Stuiver</t>
  </si>
  <si>
    <t>Woezik</t>
  </si>
  <si>
    <t>Viersprong</t>
  </si>
  <si>
    <t>Heideroosje</t>
  </si>
  <si>
    <t>Caramba</t>
  </si>
  <si>
    <t>Vriendenkring</t>
  </si>
  <si>
    <t>Cafe Boslust</t>
  </si>
  <si>
    <t>Het Schippertje</t>
  </si>
  <si>
    <t>Kaketoe '80</t>
  </si>
  <si>
    <t>B.C.H. 13</t>
  </si>
  <si>
    <t>Zambomba</t>
  </si>
  <si>
    <t>De Horst</t>
  </si>
  <si>
    <t>De Vrienden</t>
  </si>
  <si>
    <t>Veluwezoom</t>
  </si>
  <si>
    <t>Gazelle</t>
  </si>
  <si>
    <t>Eendenkooi</t>
  </si>
  <si>
    <t>De Korenmolen</t>
  </si>
  <si>
    <t>Ons Huis</t>
  </si>
  <si>
    <t>De Pijler</t>
  </si>
  <si>
    <t>Padoc</t>
  </si>
  <si>
    <t>Apollo</t>
  </si>
  <si>
    <t>Het Heicop</t>
  </si>
  <si>
    <t>Het Knooppunt</t>
  </si>
  <si>
    <t>West Arnhem</t>
  </si>
  <si>
    <t>BV Gelre</t>
  </si>
  <si>
    <t>W.C.K.</t>
  </si>
  <si>
    <t>Apeldoornse Boys</t>
  </si>
  <si>
    <t>Stedendriehoek</t>
  </si>
  <si>
    <t>Noord Oost Nederland</t>
  </si>
  <si>
    <t>De Vijfsprong</t>
  </si>
  <si>
    <t>Tot Ons Genoegen</t>
  </si>
  <si>
    <t>Achterhoek</t>
  </si>
  <si>
    <t>Dorpzicht</t>
  </si>
  <si>
    <t>Centraal Beheer</t>
  </si>
  <si>
    <t>De Bosrand '78</t>
  </si>
  <si>
    <t>BV Ellenkamp</t>
  </si>
  <si>
    <t>Berkel en Slinge</t>
  </si>
  <si>
    <t>BV 't Zwijntje '68</t>
  </si>
  <si>
    <t>BV 't Kevelder</t>
  </si>
  <si>
    <t>BV Grensstoters Rekken</t>
  </si>
  <si>
    <t>BV Grensstoters Holterhoek</t>
  </si>
  <si>
    <t>BC Ivoor Groenlo</t>
  </si>
  <si>
    <t>BV 't Haantje</t>
  </si>
  <si>
    <t>BV De Kroon Groenlo</t>
  </si>
  <si>
    <t>BV De Kroon Eibergen</t>
  </si>
  <si>
    <t>BV Van Otten</t>
  </si>
  <si>
    <t>BV De Gebrande Waateren</t>
  </si>
  <si>
    <t>BV Overkamp</t>
  </si>
  <si>
    <t>BV 't Heukske</t>
  </si>
  <si>
    <t>BC D'Olde Molle Neede</t>
  </si>
  <si>
    <t>JBV Deventer</t>
  </si>
  <si>
    <t>De Klomp</t>
  </si>
  <si>
    <t>De Pelikaan Deventer</t>
  </si>
  <si>
    <t>De Voorstad</t>
  </si>
  <si>
    <t>Met Kracht Vooruit</t>
  </si>
  <si>
    <t>Noordeling/Harlingen</t>
  </si>
  <si>
    <t>Friesland</t>
  </si>
  <si>
    <t>De Friesche Club</t>
  </si>
  <si>
    <t>Dronrijp</t>
  </si>
  <si>
    <t>Bierling De Schepper</t>
  </si>
  <si>
    <t>Centrum</t>
  </si>
  <si>
    <t>Groningen- Drenthe</t>
  </si>
  <si>
    <t>Groninger Biljart Club</t>
  </si>
  <si>
    <t>De Harmonie</t>
  </si>
  <si>
    <t>Metropole</t>
  </si>
  <si>
    <t>BV Kronenhuis</t>
  </si>
  <si>
    <t>BV Martin</t>
  </si>
  <si>
    <t>BV B.V.V. '75</t>
  </si>
  <si>
    <t>BV Ons Huis</t>
  </si>
  <si>
    <t>BV De Driehoek</t>
  </si>
  <si>
    <t>BV Schiller</t>
  </si>
  <si>
    <t>Voorster Biljart Club</t>
  </si>
  <si>
    <t>De Lindeboom</t>
  </si>
  <si>
    <t>De Pelikaan Zutphen</t>
  </si>
  <si>
    <t>De Berkelbrug</t>
  </si>
  <si>
    <t>Tot Ons Plezier</t>
  </si>
  <si>
    <t>Twente</t>
  </si>
  <si>
    <t>Het Twentse Ros</t>
  </si>
  <si>
    <t>Boekelo</t>
  </si>
  <si>
    <t>'t Centrum '47</t>
  </si>
  <si>
    <t>De Haven</t>
  </si>
  <si>
    <t>De Laatste Stoot</t>
  </si>
  <si>
    <t>De Graafschap</t>
  </si>
  <si>
    <t>BV de Veemarkt</t>
  </si>
  <si>
    <t>Waldeslust</t>
  </si>
  <si>
    <t>Concordia '54</t>
  </si>
  <si>
    <t>Velswijk</t>
  </si>
  <si>
    <t>Ons Genoegen</t>
  </si>
  <si>
    <t>De Nieuwe Rosegaar</t>
  </si>
  <si>
    <t>Ter Voert</t>
  </si>
  <si>
    <t>De Nijman</t>
  </si>
  <si>
    <t>Wij Spelen Sportief</t>
  </si>
  <si>
    <t>De Paasberg</t>
  </si>
  <si>
    <t>Te Pas</t>
  </si>
  <si>
    <t>De Peer</t>
  </si>
  <si>
    <t>Veldhoek</t>
  </si>
  <si>
    <t>Trianta</t>
  </si>
  <si>
    <t>Emmen '65</t>
  </si>
  <si>
    <t>Bellevue '66</t>
  </si>
  <si>
    <t>Beiler Biljart Club</t>
  </si>
  <si>
    <t>Zwartemeer</t>
  </si>
  <si>
    <t>N.O. Overijssel</t>
  </si>
  <si>
    <t>De Vlijtige Krijters</t>
  </si>
  <si>
    <t>BV Grens-ribbelt</t>
  </si>
  <si>
    <t>Lonneker</t>
  </si>
  <si>
    <t>Pomerans 1928</t>
  </si>
  <si>
    <t>Stokkers</t>
  </si>
  <si>
    <t>Tubantia</t>
  </si>
  <si>
    <t>Mekkelholt</t>
  </si>
  <si>
    <t>Padberg</t>
  </si>
  <si>
    <t>De Driesprong</t>
  </si>
  <si>
    <t>Marktzicht</t>
  </si>
  <si>
    <t>De Wiekstee</t>
  </si>
  <si>
    <t>'n Esch</t>
  </si>
  <si>
    <t>De Herberg</t>
  </si>
  <si>
    <t>De Vlijt</t>
  </si>
  <si>
    <t>De Kromme Keu</t>
  </si>
  <si>
    <t>De Pomerans</t>
  </si>
  <si>
    <t>De Beuk</t>
  </si>
  <si>
    <t>Ghesellen Emmeloord</t>
  </si>
  <si>
    <t>Tholen</t>
  </si>
  <si>
    <t>De Brouwerij</t>
  </si>
  <si>
    <t>Kamper B.C. 1911</t>
  </si>
  <si>
    <t>Steeds Aan Stoot</t>
  </si>
  <si>
    <t>Zwolsche Biljartclub</t>
  </si>
  <si>
    <t>De Kolonie</t>
  </si>
  <si>
    <t>De Trefkoele</t>
  </si>
  <si>
    <t>D.O.S.</t>
  </si>
  <si>
    <t>De Bleistarte</t>
  </si>
  <si>
    <t>Het Groene Laken</t>
  </si>
  <si>
    <t>Hoonhorst</t>
  </si>
  <si>
    <t>Het Zwarte Water</t>
  </si>
  <si>
    <t>Stoot Maar Raak</t>
  </si>
  <si>
    <t>Uffelte '81</t>
  </si>
  <si>
    <t>Antonius Hof</t>
  </si>
  <si>
    <t>De Molenvliet</t>
  </si>
  <si>
    <t>De Veste</t>
  </si>
  <si>
    <t>Ons Trefpunt</t>
  </si>
  <si>
    <t>De Jol</t>
  </si>
  <si>
    <t>Rembrandt</t>
  </si>
  <si>
    <t>Elderhof</t>
  </si>
  <si>
    <t>Rondom</t>
  </si>
  <si>
    <t>De Onderneming</t>
  </si>
  <si>
    <t>Door Eendracht Sterk</t>
  </si>
  <si>
    <t>De Hollandse Club</t>
  </si>
  <si>
    <t>Onder Ons Wormer</t>
  </si>
  <si>
    <t>Telstar</t>
  </si>
  <si>
    <t>De Jonge Prins</t>
  </si>
  <si>
    <t>Hazefelder</t>
  </si>
  <si>
    <t>Edam '87</t>
  </si>
  <si>
    <t>Ook Biljarten Is Sport</t>
  </si>
  <si>
    <t>Willen Is Kunnen</t>
  </si>
  <si>
    <t>Nova Vita</t>
  </si>
  <si>
    <t>De Stille Kracht</t>
  </si>
  <si>
    <t>Door Vrienden Opgericht</t>
  </si>
  <si>
    <t>Breezand</t>
  </si>
  <si>
    <t>Noord West Ned.</t>
  </si>
  <si>
    <t>Kaper</t>
  </si>
  <si>
    <t>Sport Door Spel</t>
  </si>
  <si>
    <t>Royal</t>
  </si>
  <si>
    <t>Prins Hendrik</t>
  </si>
  <si>
    <t>Turnlust</t>
  </si>
  <si>
    <t>Vlietlanden</t>
  </si>
  <si>
    <t>Het Noorden</t>
  </si>
  <si>
    <t>West Friesland</t>
  </si>
  <si>
    <t>Doet</t>
  </si>
  <si>
    <t>Horna</t>
  </si>
  <si>
    <t>Lambertschaag</t>
  </si>
  <si>
    <t>Steeds Hoger</t>
  </si>
  <si>
    <t>Door Oefening Sterk</t>
  </si>
  <si>
    <t>De Opkomst</t>
  </si>
  <si>
    <t>Kunstgenot</t>
  </si>
  <si>
    <t>Twisk</t>
  </si>
  <si>
    <t>Caramboleren Is Ons Streven</t>
  </si>
  <si>
    <t>De Roode Leeuw</t>
  </si>
  <si>
    <t>De Carambole</t>
  </si>
  <si>
    <t>Jong Leven</t>
  </si>
  <si>
    <t>De Hoop</t>
  </si>
  <si>
    <t>De Rappel</t>
  </si>
  <si>
    <t>Het Witte Huis</t>
  </si>
  <si>
    <t>De Rechte Keu</t>
  </si>
  <si>
    <t>De Stompetoren</t>
  </si>
  <si>
    <t>Het Wapen Van Grootebroek</t>
  </si>
  <si>
    <t>De Drie Haringen</t>
  </si>
  <si>
    <t>'t Kraaienest</t>
  </si>
  <si>
    <t>De Torenschouw</t>
  </si>
  <si>
    <t>De Sport</t>
  </si>
  <si>
    <t>Benningbroek Sijbekarspel</t>
  </si>
  <si>
    <t>BV Het Gouden Hoofd</t>
  </si>
  <si>
    <t>'t Moddermannetje</t>
  </si>
  <si>
    <t>'t Wapen Van Andijk</t>
  </si>
  <si>
    <t>Het Centrum</t>
  </si>
  <si>
    <t>De Ark</t>
  </si>
  <si>
    <t>Dames Bonte Paard</t>
  </si>
  <si>
    <t>'t Wagenwiel</t>
  </si>
  <si>
    <t>''De Branding"</t>
  </si>
  <si>
    <t>Hollands Noorderkwartier</t>
  </si>
  <si>
    <t>Biljarten Is Onze Sport</t>
  </si>
  <si>
    <t>Wieringerwaarder Biljartclub</t>
  </si>
  <si>
    <t>Sombroek Langedijk</t>
  </si>
  <si>
    <t>Treffers</t>
  </si>
  <si>
    <t>Biljart Centrum Schagen</t>
  </si>
  <si>
    <t>Steeds Beter</t>
  </si>
  <si>
    <t>De Engel</t>
  </si>
  <si>
    <t>Duinstreek</t>
  </si>
  <si>
    <t>L.u.t.o.</t>
  </si>
  <si>
    <t>De Taveerne</t>
  </si>
  <si>
    <t>Norhtgo Royal</t>
  </si>
  <si>
    <t>Centraal</t>
  </si>
  <si>
    <t>Sport</t>
  </si>
  <si>
    <t>Sportrust</t>
  </si>
  <si>
    <t>Welgelegen</t>
  </si>
  <si>
    <t>Concordia</t>
  </si>
  <si>
    <t>Scheiwijck</t>
  </si>
  <si>
    <t>Alles Door Oefening</t>
  </si>
  <si>
    <t>Insulinde</t>
  </si>
  <si>
    <t>Onder Ons '67</t>
  </si>
  <si>
    <t>Club 70</t>
  </si>
  <si>
    <t>Bolwerk '81</t>
  </si>
  <si>
    <t>Escamp B.c.</t>
  </si>
  <si>
    <t>Zuiderkwartier</t>
  </si>
  <si>
    <t>De Beurs Biljartvereniging</t>
  </si>
  <si>
    <t>Morgenstond</t>
  </si>
  <si>
    <t>Het Centrum Koninklijke BV</t>
  </si>
  <si>
    <t>W.B.D.</t>
  </si>
  <si>
    <t>BV. Bab</t>
  </si>
  <si>
    <t>Midden-Holland</t>
  </si>
  <si>
    <t>Krijt Op Tijd '40</t>
  </si>
  <si>
    <t>Krimpense Biljart Club</t>
  </si>
  <si>
    <t>Onze Vrije Avond</t>
  </si>
  <si>
    <t>Amstelbron</t>
  </si>
  <si>
    <t>BV Stolwijk</t>
  </si>
  <si>
    <t>Ontspanning Na Arbeid</t>
  </si>
  <si>
    <t>De Pinguin</t>
  </si>
  <si>
    <t>V.I.O.S.</t>
  </si>
  <si>
    <t>D.V.K. '73</t>
  </si>
  <si>
    <t>De Oude Markt</t>
  </si>
  <si>
    <t>B.O.G.</t>
  </si>
  <si>
    <t>Engels</t>
  </si>
  <si>
    <t>De Maasstad</t>
  </si>
  <si>
    <t>De Pijp</t>
  </si>
  <si>
    <t>K.v.r. De Wetering -</t>
  </si>
  <si>
    <t>De Posthoorn</t>
  </si>
  <si>
    <t>Biljartvereniging Kralingen</t>
  </si>
  <si>
    <t>Hofplein</t>
  </si>
  <si>
    <t>'t Raedthuys</t>
  </si>
  <si>
    <t>Ijsselmonde</t>
  </si>
  <si>
    <t>Monopole</t>
  </si>
  <si>
    <t>Veen- en Rijnstreek</t>
  </si>
  <si>
    <t>De Plas</t>
  </si>
  <si>
    <t>Jacobswoude</t>
  </si>
  <si>
    <t>R.B.V.</t>
  </si>
  <si>
    <t>Harago</t>
  </si>
  <si>
    <t>De Schelp</t>
  </si>
  <si>
    <t>B.v. De Pepersteeg</t>
  </si>
  <si>
    <t>'t Scheepje</t>
  </si>
  <si>
    <t>Rijnegom</t>
  </si>
  <si>
    <t>BV Aalsmeer</t>
  </si>
  <si>
    <t>Westerhaven</t>
  </si>
  <si>
    <t>'t Fort</t>
  </si>
  <si>
    <t>Anti Poedel</t>
  </si>
  <si>
    <t>Moerkapelle</t>
  </si>
  <si>
    <t>Impuls</t>
  </si>
  <si>
    <t>Benthuizer BV De Tas</t>
  </si>
  <si>
    <t>Rk Sv Rcd</t>
  </si>
  <si>
    <t>BV Carambole</t>
  </si>
  <si>
    <t>H.W.A.</t>
  </si>
  <si>
    <t>Houdt Ze Over</t>
  </si>
  <si>
    <t>Papendrecht</t>
  </si>
  <si>
    <t>'t Wapen Van Ameide</t>
  </si>
  <si>
    <t>Merwehof</t>
  </si>
  <si>
    <t>'t Centrum /gemeentewijzer.nl</t>
  </si>
  <si>
    <t>E.d.o. 83</t>
  </si>
  <si>
    <t>'t Krukske</t>
  </si>
  <si>
    <t>De Peel</t>
  </si>
  <si>
    <t>BV 't Stuupke</t>
  </si>
  <si>
    <t>Tediro</t>
  </si>
  <si>
    <t>Charlois</t>
  </si>
  <si>
    <t>Crooswijk</t>
  </si>
  <si>
    <t>B.v.v. '94</t>
  </si>
  <si>
    <t>De Pruuvers</t>
  </si>
  <si>
    <t>Bergse Hoek</t>
  </si>
  <si>
    <t>West Brabant</t>
  </si>
  <si>
    <t>D'oale Delle</t>
  </si>
  <si>
    <t>'t Pumpke</t>
  </si>
  <si>
    <t>Het Wapen Van Berg</t>
  </si>
  <si>
    <t>B.c. Keer</t>
  </si>
  <si>
    <t>Krijt Op Tijd '50</t>
  </si>
  <si>
    <t>De Ketsers</t>
  </si>
  <si>
    <t>Onder Ons Heer '41</t>
  </si>
  <si>
    <t>Berceuse La</t>
  </si>
  <si>
    <t>Maastrichtse Biljart Ver.</t>
  </si>
  <si>
    <t>B.c Wolder '56</t>
  </si>
  <si>
    <t>De Klos Op</t>
  </si>
  <si>
    <t>B.c. Eijsden</t>
  </si>
  <si>
    <t>Bc Oost</t>
  </si>
  <si>
    <t>Vilt '68</t>
  </si>
  <si>
    <t>Onder Ons '64</t>
  </si>
  <si>
    <t>Nazareth</t>
  </si>
  <si>
    <t>Los Band</t>
  </si>
  <si>
    <t>B.c. Op De Bosch/k.o.t. '48</t>
  </si>
  <si>
    <t>Aaijt Wolder</t>
  </si>
  <si>
    <t>BV 't Vertrek</t>
  </si>
  <si>
    <t>Touchee</t>
  </si>
  <si>
    <t>Luctor</t>
  </si>
  <si>
    <t>De Krasse Spelers</t>
  </si>
  <si>
    <t>De Kraanvogel</t>
  </si>
  <si>
    <t>Kempenland</t>
  </si>
  <si>
    <t>BC Assink</t>
  </si>
  <si>
    <t>De Beukenhof (b.v.b.)</t>
  </si>
  <si>
    <t>Oudleusen</t>
  </si>
  <si>
    <t>Acquit '83</t>
  </si>
  <si>
    <t>Heer Biljartclub</t>
  </si>
  <si>
    <t>Delta Zuid West</t>
  </si>
  <si>
    <t>Windenburg</t>
  </si>
  <si>
    <t>D'eule</t>
  </si>
  <si>
    <t>Onder Vrienden</t>
  </si>
  <si>
    <t>Witte Van Haemstede</t>
  </si>
  <si>
    <t>De Scholle</t>
  </si>
  <si>
    <t>Sprundel</t>
  </si>
  <si>
    <t>B.K.W.</t>
  </si>
  <si>
    <t>Zuid Limburg</t>
  </si>
  <si>
    <t>Serio '63</t>
  </si>
  <si>
    <t>Karper '83</t>
  </si>
  <si>
    <t>De Zwaantjes '82</t>
  </si>
  <si>
    <t>De Grote Slok / W.W.V.</t>
  </si>
  <si>
    <t>Eendracht</t>
  </si>
  <si>
    <t>Carambool</t>
  </si>
  <si>
    <t>B.v. Schaesberg</t>
  </si>
  <si>
    <t>Sibbe 63</t>
  </si>
  <si>
    <t>BCV 't Haantje 1944</t>
  </si>
  <si>
    <t>Sanderbout</t>
  </si>
  <si>
    <t>De Keizer</t>
  </si>
  <si>
    <t>'t Luip</t>
  </si>
  <si>
    <t>Hulsberg '70 Biljartclub</t>
  </si>
  <si>
    <t>B.v. De Gildemeester</t>
  </si>
  <si>
    <t>Bc. BVm/dormans</t>
  </si>
  <si>
    <t>'t Kempke</t>
  </si>
  <si>
    <t>Schinnen</t>
  </si>
  <si>
    <t>Holtum</t>
  </si>
  <si>
    <t>Benelux</t>
  </si>
  <si>
    <t>Wolfrath</t>
  </si>
  <si>
    <t>B.v.g.</t>
  </si>
  <si>
    <t>Op Hoop Van Zegen</t>
  </si>
  <si>
    <t>Niet Klossen</t>
  </si>
  <si>
    <t>De Oase</t>
  </si>
  <si>
    <t>Amstenrade Biljartclub</t>
  </si>
  <si>
    <t>Aldoende Leert Men</t>
  </si>
  <si>
    <t>Oefening Baart Kunst</t>
  </si>
  <si>
    <t>Kwadendamme</t>
  </si>
  <si>
    <t>De Toekomst</t>
  </si>
  <si>
    <t>Delta</t>
  </si>
  <si>
    <t>L.B.V.</t>
  </si>
  <si>
    <t>Scheldezicht</t>
  </si>
  <si>
    <t>Sport Na Arbeid</t>
  </si>
  <si>
    <t>Onda</t>
  </si>
  <si>
    <t>B.v. De Vierlinden</t>
  </si>
  <si>
    <t>Sluiskilse Biljart Club</t>
  </si>
  <si>
    <t>W.B.C.</t>
  </si>
  <si>
    <t>Den Ouden Arend</t>
  </si>
  <si>
    <t>H.g.l./k.o.t. '86</t>
  </si>
  <si>
    <t>BV De Kastanje</t>
  </si>
  <si>
    <t>Hof Van Eede</t>
  </si>
  <si>
    <t>Amorti</t>
  </si>
  <si>
    <t>De Beurs</t>
  </si>
  <si>
    <t>De Hangijzers</t>
  </si>
  <si>
    <t>De Drie Eiken</t>
  </si>
  <si>
    <t>Inaborg</t>
  </si>
  <si>
    <t>BC aan de Pomp</t>
  </si>
  <si>
    <t>BC Tegelen</t>
  </si>
  <si>
    <t>Maasbree</t>
  </si>
  <si>
    <t>Ontspanning Door Spel</t>
  </si>
  <si>
    <t>'t Pleintje</t>
  </si>
  <si>
    <t>Ons Genoegen Cuyk</t>
  </si>
  <si>
    <t>'t Klosje</t>
  </si>
  <si>
    <t>'t Zwaantje</t>
  </si>
  <si>
    <t>Carambole '83</t>
  </si>
  <si>
    <t>De Poedeltjes</t>
  </si>
  <si>
    <t>'t Rijens Vat</t>
  </si>
  <si>
    <t>Euphonia</t>
  </si>
  <si>
    <t>Kom Trouw Op</t>
  </si>
  <si>
    <t>HGL (Het Groene Laken)</t>
  </si>
  <si>
    <t>Na Arbeid Sport</t>
  </si>
  <si>
    <t>'t Witven</t>
  </si>
  <si>
    <t>Prinsenhoeven</t>
  </si>
  <si>
    <t>'t Raadhuis</t>
  </si>
  <si>
    <t>BV Triangel</t>
  </si>
  <si>
    <t>B.v. B. En S. Den Helder</t>
  </si>
  <si>
    <t>Deventer '83</t>
  </si>
  <si>
    <t>De Kruisstraat</t>
  </si>
  <si>
    <t>BV de Ram</t>
  </si>
  <si>
    <t>De Drie Zwaantjes</t>
  </si>
  <si>
    <t>Op Tijd Krijten</t>
  </si>
  <si>
    <t>Willem Iii</t>
  </si>
  <si>
    <t>De Vrolijke Ploeg</t>
  </si>
  <si>
    <t>F.f.c. De Kroon</t>
  </si>
  <si>
    <t>Bellevue</t>
  </si>
  <si>
    <t>Omganck</t>
  </si>
  <si>
    <t>De Kastanje</t>
  </si>
  <si>
    <t>BV 't Hoefke</t>
  </si>
  <si>
    <t>Molenzicht</t>
  </si>
  <si>
    <t>Rozenoord</t>
  </si>
  <si>
    <t>De Klipper</t>
  </si>
  <si>
    <t>A En O</t>
  </si>
  <si>
    <t>Net Mis</t>
  </si>
  <si>
    <t>H.I.T.</t>
  </si>
  <si>
    <t>D.b.b. (de Balle Bijters)</t>
  </si>
  <si>
    <t>Kerkzicht</t>
  </si>
  <si>
    <t>Mercedes</t>
  </si>
  <si>
    <t>BV Westenesch</t>
  </si>
  <si>
    <t>D'oranjeboom</t>
  </si>
  <si>
    <t>De Vriendschap</t>
  </si>
  <si>
    <t>Tronk</t>
  </si>
  <si>
    <t>Boulevard</t>
  </si>
  <si>
    <t>B.v. De Herberg</t>
  </si>
  <si>
    <t>BC Amby</t>
  </si>
  <si>
    <t>Rhienderense Biljart Ver.</t>
  </si>
  <si>
    <t>De Krijters '84</t>
  </si>
  <si>
    <t>De Poedels</t>
  </si>
  <si>
    <t>De Hoef</t>
  </si>
  <si>
    <t>De Ploeg</t>
  </si>
  <si>
    <t>De Amstel</t>
  </si>
  <si>
    <t>BV Eemsmond</t>
  </si>
  <si>
    <t>B.s.m.</t>
  </si>
  <si>
    <t>E.K.C.</t>
  </si>
  <si>
    <t>De Blokhut</t>
  </si>
  <si>
    <t>Almere '83</t>
  </si>
  <si>
    <t>B.v. Eikhagen</t>
  </si>
  <si>
    <t>De Tobbe</t>
  </si>
  <si>
    <t>BV De Barbier</t>
  </si>
  <si>
    <t>Den Nul</t>
  </si>
  <si>
    <t>Veenlust</t>
  </si>
  <si>
    <t>BV Nationaal</t>
  </si>
  <si>
    <t>Wapen Van Eerschot Het</t>
  </si>
  <si>
    <t>D'n Eyck</t>
  </si>
  <si>
    <t>Reimink Lemelerveld</t>
  </si>
  <si>
    <t>'t Vrijthof 85</t>
  </si>
  <si>
    <t>Recreantenver.zwolle En Omstr.</t>
  </si>
  <si>
    <t>De Band</t>
  </si>
  <si>
    <t>Ommoord</t>
  </si>
  <si>
    <t>B.v. Tiemessen</t>
  </si>
  <si>
    <t>Middelland</t>
  </si>
  <si>
    <t>De Diamonds</t>
  </si>
  <si>
    <t>BC de Liefhebber</t>
  </si>
  <si>
    <t>De Zevenwolden</t>
  </si>
  <si>
    <t>BC De Biester</t>
  </si>
  <si>
    <t>De Pui</t>
  </si>
  <si>
    <t>Wieringermeer '85</t>
  </si>
  <si>
    <t>Hertog Van Gelre</t>
  </si>
  <si>
    <t>Ons Moeder 3 Bnd</t>
  </si>
  <si>
    <t>Schutterswelvaren</t>
  </si>
  <si>
    <t>M.c.c.</t>
  </si>
  <si>
    <t>Klavertje Vier</t>
  </si>
  <si>
    <t>De Stelle</t>
  </si>
  <si>
    <t>Iets Verder Op</t>
  </si>
  <si>
    <t>De Korte Keu</t>
  </si>
  <si>
    <t>De Nodige Ontspanning 86</t>
  </si>
  <si>
    <t>Maarschalk</t>
  </si>
  <si>
    <t>Oso Biljartclub</t>
  </si>
  <si>
    <t>Schollevaar</t>
  </si>
  <si>
    <t>Ijsseldijk</t>
  </si>
  <si>
    <t>D'n Draejer</t>
  </si>
  <si>
    <t>De Praotkeu</t>
  </si>
  <si>
    <t>De Vluchtheuvel</t>
  </si>
  <si>
    <t>Westeinder 60+</t>
  </si>
  <si>
    <t>De Vennepers</t>
  </si>
  <si>
    <t>Valkennest</t>
  </si>
  <si>
    <t>De Roode Eenhoorn</t>
  </si>
  <si>
    <t>'t Witte Hoes</t>
  </si>
  <si>
    <t>De Musketier</t>
  </si>
  <si>
    <t>S. En V.</t>
  </si>
  <si>
    <t>Spoorweg Sportvereniging</t>
  </si>
  <si>
    <t>Bommelerwaard '84</t>
  </si>
  <si>
    <t>De Mesters</t>
  </si>
  <si>
    <t>Entre Nous</t>
  </si>
  <si>
    <t>Het Wapen Van Landsmeer</t>
  </si>
  <si>
    <t>BC Dwars</t>
  </si>
  <si>
    <t>Holle Bolle Gijs</t>
  </si>
  <si>
    <t>Biljartvereniging Pelle's</t>
  </si>
  <si>
    <t>'t Huukske</t>
  </si>
  <si>
    <t>De Albatros</t>
  </si>
  <si>
    <t>De Kievit</t>
  </si>
  <si>
    <t>Tok'74</t>
  </si>
  <si>
    <t>Obc De Schutskooi</t>
  </si>
  <si>
    <t>Biljart Krabbe</t>
  </si>
  <si>
    <t>Dubac</t>
  </si>
  <si>
    <t>'t Witte Paard</t>
  </si>
  <si>
    <t>De Sprinter</t>
  </si>
  <si>
    <t>D.b.c. Budel</t>
  </si>
  <si>
    <t>De Hoppe</t>
  </si>
  <si>
    <t>Diekske 't</t>
  </si>
  <si>
    <t>De Methorst</t>
  </si>
  <si>
    <t>B.V. S.S.V.W.</t>
  </si>
  <si>
    <t>B.v. Pieter Stuyvesant</t>
  </si>
  <si>
    <t>De Ouwe Toren 60+</t>
  </si>
  <si>
    <t>Roelofarendsveen 60+</t>
  </si>
  <si>
    <t>Ijsselzicht</t>
  </si>
  <si>
    <t>B.v. Huisman</t>
  </si>
  <si>
    <t>Nova '88</t>
  </si>
  <si>
    <t>Raedthuys 't Biljart Club</t>
  </si>
  <si>
    <t>'t Karrewiel</t>
  </si>
  <si>
    <t>BV B.C.O.</t>
  </si>
  <si>
    <t>De Gildenbond</t>
  </si>
  <si>
    <t>Biljarta Bizarra</t>
  </si>
  <si>
    <t>Nieuw Zeist</t>
  </si>
  <si>
    <t>Zonneke 't</t>
  </si>
  <si>
    <t>De Uitdaging</t>
  </si>
  <si>
    <t>Nieuw Dk</t>
  </si>
  <si>
    <t>Het Koetshuys</t>
  </si>
  <si>
    <t>Biljartvereniging Kralinge recreanten</t>
  </si>
  <si>
    <t>Hio</t>
  </si>
  <si>
    <t>Mien' Moat</t>
  </si>
  <si>
    <t>De Markt</t>
  </si>
  <si>
    <t>Jan Wiemers</t>
  </si>
  <si>
    <t>De Brug</t>
  </si>
  <si>
    <t>Ouderen Biljart Vereniging Randstad</t>
  </si>
  <si>
    <t>B.b.b.</t>
  </si>
  <si>
    <t>Glimmen</t>
  </si>
  <si>
    <t>Honky Tonk</t>
  </si>
  <si>
    <t>De Ster</t>
  </si>
  <si>
    <t>B.v.o.v.'89</t>
  </si>
  <si>
    <t>Sloterdijk</t>
  </si>
  <si>
    <t>Het (hwp'89) Witte Paard</t>
  </si>
  <si>
    <t>Groene Ridders</t>
  </si>
  <si>
    <t>B. populair Trefpunt</t>
  </si>
  <si>
    <t>BV Werkendam Drukkerij Damen</t>
  </si>
  <si>
    <t>Entre Nous Ermelo</t>
  </si>
  <si>
    <t>Cue Action</t>
  </si>
  <si>
    <t>De Wurf</t>
  </si>
  <si>
    <t>Phoenix</t>
  </si>
  <si>
    <t>Zuurdijk E.o. Biljartclub</t>
  </si>
  <si>
    <t>B.v. D sportvisser</t>
  </si>
  <si>
    <t>Havenzicht</t>
  </si>
  <si>
    <t>Boszicht</t>
  </si>
  <si>
    <t>B.v. Heerhugowaard</t>
  </si>
  <si>
    <t>B.c. De Picardie</t>
  </si>
  <si>
    <t>B.v. De 4</t>
  </si>
  <si>
    <t>De Bloemenmarkt</t>
  </si>
  <si>
    <t>B.v. Schollevaar Veteranen</t>
  </si>
  <si>
    <t>Jeugdbiljartvereniging J.B.G.B.</t>
  </si>
  <si>
    <t>B.v. Trefcentrum</t>
  </si>
  <si>
    <t>Zaanzicht</t>
  </si>
  <si>
    <t>Germenzeel</t>
  </si>
  <si>
    <t>Biljartclub De Pol</t>
  </si>
  <si>
    <t>B.C.C.D.</t>
  </si>
  <si>
    <t>Driebanden Academie</t>
  </si>
  <si>
    <t>Centrum West</t>
  </si>
  <si>
    <t>BV Kds Hof Van Holland</t>
  </si>
  <si>
    <t>Petersberg</t>
  </si>
  <si>
    <t>De Corner</t>
  </si>
  <si>
    <t>Vriendenkring 65+ Biljartver.</t>
  </si>
  <si>
    <t>De Toerist BV</t>
  </si>
  <si>
    <t>Hof Van Holland</t>
  </si>
  <si>
    <t>Les Cinq Amies</t>
  </si>
  <si>
    <t>R.B.C.Doetinchem En Omst.</t>
  </si>
  <si>
    <t>B.c. De Langstraat Recreanten</t>
  </si>
  <si>
    <t>Masse/de Waggel BV</t>
  </si>
  <si>
    <t>Ter Aar'88</t>
  </si>
  <si>
    <t>BC Raalte 90</t>
  </si>
  <si>
    <t>S.B.W.</t>
  </si>
  <si>
    <t>'t Vrijthof Libre</t>
  </si>
  <si>
    <t>Frappant</t>
  </si>
  <si>
    <t>Voor Ons Plezier</t>
  </si>
  <si>
    <t>Gelagh 't B.v.</t>
  </si>
  <si>
    <t>'t Vennetje</t>
  </si>
  <si>
    <t>Mierlo BV</t>
  </si>
  <si>
    <t>B.v. De Kwast</t>
  </si>
  <si>
    <t>B.v. Den Bolder</t>
  </si>
  <si>
    <t>B.v. Brand</t>
  </si>
  <si>
    <t>B.v. Phoenix</t>
  </si>
  <si>
    <t>De Snelpost</t>
  </si>
  <si>
    <t>B.v. De Vink Ede</t>
  </si>
  <si>
    <t>De Klameare</t>
  </si>
  <si>
    <t>B.v.b F-eckt</t>
  </si>
  <si>
    <t>'t Wilbert</t>
  </si>
  <si>
    <t>B.v. Het Twentse Haagje</t>
  </si>
  <si>
    <t>B.v. De Paus</t>
  </si>
  <si>
    <t>Lollum Waaxens</t>
  </si>
  <si>
    <t>'t Bierwinkeltje</t>
  </si>
  <si>
    <t>Rouwhorst Dans-en Partycent.</t>
  </si>
  <si>
    <t>Biljart Vereniging Philipsdorp</t>
  </si>
  <si>
    <t>B.v. De Koster</t>
  </si>
  <si>
    <t>Comm. Recr. Bilj. Bollenstreek</t>
  </si>
  <si>
    <t>Linden De</t>
  </si>
  <si>
    <t>Rendez Vous</t>
  </si>
  <si>
    <t>B.v. 't Vaartje</t>
  </si>
  <si>
    <t>De Hopbel</t>
  </si>
  <si>
    <t>'t Trefpunt</t>
  </si>
  <si>
    <t>Texsaloon</t>
  </si>
  <si>
    <t>U-niek</t>
  </si>
  <si>
    <t>Ouderen Vermaak</t>
  </si>
  <si>
    <t>Den Marienberger</t>
  </si>
  <si>
    <t>Stadhuis Van Amsterdam 't</t>
  </si>
  <si>
    <t>Het Achterdeel</t>
  </si>
  <si>
    <t>Kumpul Bola</t>
  </si>
  <si>
    <t>Biljartcentrum Akkrum</t>
  </si>
  <si>
    <t>B.c.a. (biljartclub 'n Aap)</t>
  </si>
  <si>
    <t>D.V.O. '95</t>
  </si>
  <si>
    <t>BV 't Stedeke</t>
  </si>
  <si>
    <t>BV De Gracht</t>
  </si>
  <si>
    <t>BV De Taveerne</t>
  </si>
  <si>
    <t>Biljart &amp; Dartvereniging Quick 't Aahoes</t>
  </si>
  <si>
    <t>B.V. Takens</t>
  </si>
  <si>
    <t>Nieuwoord</t>
  </si>
  <si>
    <t>Vitus</t>
  </si>
  <si>
    <t>B.c. Kangeroe</t>
  </si>
  <si>
    <t>B.v. Avontuur</t>
  </si>
  <si>
    <t>'t Hooghuys/toelen &amp; Partners</t>
  </si>
  <si>
    <t>Sophie's Choice</t>
  </si>
  <si>
    <t>Kiek'n Wat 't Wordt (k.w.w.)</t>
  </si>
  <si>
    <t>Chaos</t>
  </si>
  <si>
    <t>Z.B.V.</t>
  </si>
  <si>
    <t>De Trochstompers</t>
  </si>
  <si>
    <t>Britsum</t>
  </si>
  <si>
    <t>T'haasje</t>
  </si>
  <si>
    <t>De Gouden Leeuw</t>
  </si>
  <si>
    <t>BV De Kaai</t>
  </si>
  <si>
    <t>Oosterbeek B.c. (b.c.o.)</t>
  </si>
  <si>
    <t>B.C.O.V.</t>
  </si>
  <si>
    <t>Set Point</t>
  </si>
  <si>
    <t>'t Groene Hart</t>
  </si>
  <si>
    <t>Paesjsjtal</t>
  </si>
  <si>
    <t>B.v. De Brug</t>
  </si>
  <si>
    <t>Mireslyra</t>
  </si>
  <si>
    <t>De Boei</t>
  </si>
  <si>
    <t>B.C.A.</t>
  </si>
  <si>
    <t>Den Duvel</t>
  </si>
  <si>
    <t>B-t Rek. Knbb/ind. Divers</t>
  </si>
  <si>
    <t>Veerzicht</t>
  </si>
  <si>
    <t>B.v. Peca</t>
  </si>
  <si>
    <t>B.v. 't Dobbertje</t>
  </si>
  <si>
    <t>B.c.h. '95</t>
  </si>
  <si>
    <t>Café De Buitenweg</t>
  </si>
  <si>
    <t>Combi '95</t>
  </si>
  <si>
    <t>Carillon</t>
  </si>
  <si>
    <t>De Heugte Biljartclub</t>
  </si>
  <si>
    <t>De Hofstede</t>
  </si>
  <si>
    <t>B.c. Ammerzoden</t>
  </si>
  <si>
    <t>D.b.c. Doezum</t>
  </si>
  <si>
    <t>Bc Meer Effect</t>
  </si>
  <si>
    <t>Goirle Biljartcentrum</t>
  </si>
  <si>
    <t>Burck Du</t>
  </si>
  <si>
    <t>Bf Gooi en Vechtstreek</t>
  </si>
  <si>
    <t>V.o.o.</t>
  </si>
  <si>
    <t>B.c. Dedans</t>
  </si>
  <si>
    <t>Roteb</t>
  </si>
  <si>
    <t>Ouderen Biljv. OBV</t>
  </si>
  <si>
    <t>Woud</t>
  </si>
  <si>
    <t>De Oude Confiance</t>
  </si>
  <si>
    <t>De Haarstek</t>
  </si>
  <si>
    <t>O.b.v. De Vliedberg</t>
  </si>
  <si>
    <t>O.b.v. Vlijmendorp</t>
  </si>
  <si>
    <t>De Kruiskamp</t>
  </si>
  <si>
    <t>Onze Draai Haarsteeg</t>
  </si>
  <si>
    <t>Niet Gestoten Toch Raak (recr)</t>
  </si>
  <si>
    <t>De Vrolijke Rollers</t>
  </si>
  <si>
    <t>J.b.g.b. (recr.)</t>
  </si>
  <si>
    <t>Zuid Biljartclub</t>
  </si>
  <si>
    <t>Ver. Arbeidsongesch. Rosmalen</t>
  </si>
  <si>
    <t>Na Arbeid Leven</t>
  </si>
  <si>
    <t>Sonnevanck</t>
  </si>
  <si>
    <t>Voort Zonder Naam</t>
  </si>
  <si>
    <t>De Meeuwen Biljartclub</t>
  </si>
  <si>
    <t>De Piepers</t>
  </si>
  <si>
    <t>D.g.p.</t>
  </si>
  <si>
    <t>B.v. Sevens</t>
  </si>
  <si>
    <t>Heul De</t>
  </si>
  <si>
    <t>'t Trefpunt Cafe</t>
  </si>
  <si>
    <t>Ons Kafee</t>
  </si>
  <si>
    <t>De Roozeboom</t>
  </si>
  <si>
    <t>Recreantenver. Stedendriehoek</t>
  </si>
  <si>
    <t>Olie B</t>
  </si>
  <si>
    <t>Seniorenvereniging Zalmplaat</t>
  </si>
  <si>
    <t>Tante Dies</t>
  </si>
  <si>
    <t>W.b.d. Recreanten</t>
  </si>
  <si>
    <t>De Gouden Keu</t>
  </si>
  <si>
    <t>B.c. De Baarzen</t>
  </si>
  <si>
    <t>B.c. De Toekomst</t>
  </si>
  <si>
    <t>De Gooijer</t>
  </si>
  <si>
    <t>'t Wiel</t>
  </si>
  <si>
    <t>Club Rio Deux</t>
  </si>
  <si>
    <t>Losse Klosse Driebander</t>
  </si>
  <si>
    <t>De Hofnar</t>
  </si>
  <si>
    <t>Lotus '81</t>
  </si>
  <si>
    <t>Bc Stammi</t>
  </si>
  <si>
    <t>De Oda Boys</t>
  </si>
  <si>
    <t>Bccd Recreanten</t>
  </si>
  <si>
    <t>B.c. De Bargebeck</t>
  </si>
  <si>
    <t>Bc Ca-re</t>
  </si>
  <si>
    <t>D.c. Michielsen</t>
  </si>
  <si>
    <t>Tempelhof</t>
  </si>
  <si>
    <t>Biljartfederatie 't Gooi</t>
  </si>
  <si>
    <t>BV Vink</t>
  </si>
  <si>
    <t>De Graanbeurs</t>
  </si>
  <si>
    <t>Grav. Bilj.centrum Samonda 's-</t>
  </si>
  <si>
    <t>B.v. De Keu</t>
  </si>
  <si>
    <t>B.v. 't Groen Koffiehuis</t>
  </si>
  <si>
    <t>BV De Mert</t>
  </si>
  <si>
    <t>Aker '97</t>
  </si>
  <si>
    <t>B.c. Elto</t>
  </si>
  <si>
    <t>B.v. De Dragonder</t>
  </si>
  <si>
    <t>Dehaantjes</t>
  </si>
  <si>
    <t>VSOB</t>
  </si>
  <si>
    <t>'t WasBeertje</t>
  </si>
  <si>
    <t>De Waog</t>
  </si>
  <si>
    <t>BV Kremer</t>
  </si>
  <si>
    <t>'t Ridderke</t>
  </si>
  <si>
    <t>Bc Den Hook</t>
  </si>
  <si>
    <t>Old Dutch</t>
  </si>
  <si>
    <t>BV Dvs/de Zwaan</t>
  </si>
  <si>
    <t>BV B.C.A.</t>
  </si>
  <si>
    <t>Reynaert</t>
  </si>
  <si>
    <t>BC. 2000</t>
  </si>
  <si>
    <t>Den Handboog</t>
  </si>
  <si>
    <t>BV Kiekenhof (b.v.k.)</t>
  </si>
  <si>
    <t>De Leeuwerik</t>
  </si>
  <si>
    <t>Roac 79 Voetbalvereniging</t>
  </si>
  <si>
    <t>Roac 60+</t>
  </si>
  <si>
    <t>'t Zumpke</t>
  </si>
  <si>
    <t>Triangel</t>
  </si>
  <si>
    <t>Het Dorstige Hert</t>
  </si>
  <si>
    <t>Biljartvereniging De Doorkijk</t>
  </si>
  <si>
    <t>Amerpique 55+</t>
  </si>
  <si>
    <t>Metropole 99</t>
  </si>
  <si>
    <t>Zwaan De</t>
  </si>
  <si>
    <t>M.B.S.O.V.</t>
  </si>
  <si>
    <t>Ssvr</t>
  </si>
  <si>
    <t>BV De Sander</t>
  </si>
  <si>
    <t>BV Driebanden Lochem</t>
  </si>
  <si>
    <t>BV Grolzicht</t>
  </si>
  <si>
    <t>Ambiani</t>
  </si>
  <si>
    <t>D.B.C. Sneek</t>
  </si>
  <si>
    <t>BV De Ijssel</t>
  </si>
  <si>
    <t>Liga Van Recreantenver. R'dam</t>
  </si>
  <si>
    <t>Biljartschool Davids</t>
  </si>
  <si>
    <t>BV De Klok</t>
  </si>
  <si>
    <t>Doetinchem 2000</t>
  </si>
  <si>
    <t>Kitseroo Speelautomaten</t>
  </si>
  <si>
    <t>De Kaketoe</t>
  </si>
  <si>
    <t>MFC de Biezen Putte BC</t>
  </si>
  <si>
    <t>De Kersenboy's 2000</t>
  </si>
  <si>
    <t>De Wiekslag</t>
  </si>
  <si>
    <t>Biljartvereniging Vlaerdingh</t>
  </si>
  <si>
    <t>Kamperduin</t>
  </si>
  <si>
    <t>De Kuul</t>
  </si>
  <si>
    <t>BV St. Marten</t>
  </si>
  <si>
    <t>Macpower</t>
  </si>
  <si>
    <t>De Drieschaar</t>
  </si>
  <si>
    <t>Harmonie +</t>
  </si>
  <si>
    <t>Ons Huis +</t>
  </si>
  <si>
    <t>Paperclip</t>
  </si>
  <si>
    <t>Sbk</t>
  </si>
  <si>
    <t>B.v De Klos</t>
  </si>
  <si>
    <t>B.s. Almelo</t>
  </si>
  <si>
    <t>D.b.c. 2000</t>
  </si>
  <si>
    <t>BV Jong Geleerd</t>
  </si>
  <si>
    <t>BV De Bolle</t>
  </si>
  <si>
    <t>Pand 8</t>
  </si>
  <si>
    <t>Ondersteboven In The Outsider</t>
  </si>
  <si>
    <t>De Korenaartjes</t>
  </si>
  <si>
    <t>BV Ons Moeders Vertier</t>
  </si>
  <si>
    <t>De Kikvorsch</t>
  </si>
  <si>
    <t>The Alley</t>
  </si>
  <si>
    <t>De Wester Mill</t>
  </si>
  <si>
    <t>De Oude Rijn</t>
  </si>
  <si>
    <t>BV Mos</t>
  </si>
  <si>
    <t>Bc Nieuwe Gouwe Gouda</t>
  </si>
  <si>
    <t>Triangel Bar</t>
  </si>
  <si>
    <t>Bcs 2002</t>
  </si>
  <si>
    <t>B.v. Scholtenhof</t>
  </si>
  <si>
    <t>BV Elsie</t>
  </si>
  <si>
    <t>Hektisch Biljartschool</t>
  </si>
  <si>
    <t>B.v. Stationskoffiehuys</t>
  </si>
  <si>
    <t>Nea Tocht</t>
  </si>
  <si>
    <t>Hoogeerd</t>
  </si>
  <si>
    <t>De Spijt</t>
  </si>
  <si>
    <t>B C Old Inn</t>
  </si>
  <si>
    <t>De Oude Munt</t>
  </si>
  <si>
    <t>BV D'n Berg</t>
  </si>
  <si>
    <t>R.b.v de Schakel</t>
  </si>
  <si>
    <t>De Vosjes</t>
  </si>
  <si>
    <t>R.B.C.W.</t>
  </si>
  <si>
    <t>D.r. De Rietlander Spijken.re</t>
  </si>
  <si>
    <t>P.v.ns Rotterdam-afd Biljart</t>
  </si>
  <si>
    <t>BC Blue Lake</t>
  </si>
  <si>
    <t>Biljartakademie Eindhoven</t>
  </si>
  <si>
    <t>B.v. De Jordaan</t>
  </si>
  <si>
    <t>58 Pils</t>
  </si>
  <si>
    <t>BV De Picker</t>
  </si>
  <si>
    <t>De Toren</t>
  </si>
  <si>
    <t>B.v. Ons Genoegen</t>
  </si>
  <si>
    <t>'t Hovenhuus</t>
  </si>
  <si>
    <t>De Batavieren</t>
  </si>
  <si>
    <t>U.B.C.</t>
  </si>
  <si>
    <t>ABC 't Töpke</t>
  </si>
  <si>
    <t>Driebandenclub De Smidte</t>
  </si>
  <si>
    <t>De Boerderij</t>
  </si>
  <si>
    <t>Gazelle Sport Club Dieren</t>
  </si>
  <si>
    <t>De Petersborg</t>
  </si>
  <si>
    <t>BV Recr. Elderhof</t>
  </si>
  <si>
    <t>B.c. Munstergeleen</t>
  </si>
  <si>
    <t>De Sport-recreanten</t>
  </si>
  <si>
    <t>B.c. De Kardinaal</t>
  </si>
  <si>
    <t>De Musketiers</t>
  </si>
  <si>
    <t>N-joy</t>
  </si>
  <si>
    <t>'t Boemeltje</t>
  </si>
  <si>
    <t>B.v. Harwich</t>
  </si>
  <si>
    <t>Tokoloco</t>
  </si>
  <si>
    <t>BV De Coop</t>
  </si>
  <si>
    <t>BV Buitenzicht</t>
  </si>
  <si>
    <t>Baracuda</t>
  </si>
  <si>
    <t>J.B.V.Roothaert</t>
  </si>
  <si>
    <t>Kriet Op Tied</t>
  </si>
  <si>
    <t>Den Hoek</t>
  </si>
  <si>
    <t>De Kroon</t>
  </si>
  <si>
    <t>Bosgenoegen</t>
  </si>
  <si>
    <t>B.v. Het Zuiden</t>
  </si>
  <si>
    <t>De Eekhoorn</t>
  </si>
  <si>
    <t>Recreatie-Rijnegom</t>
  </si>
  <si>
    <t>De Pepersteeg 60+</t>
  </si>
  <si>
    <t>Vip The Dis</t>
  </si>
  <si>
    <t>Infinity</t>
  </si>
  <si>
    <t>De Bongerd</t>
  </si>
  <si>
    <t>Pollekes</t>
  </si>
  <si>
    <t>Het Vermaak</t>
  </si>
  <si>
    <t>De Pollepel</t>
  </si>
  <si>
    <t>Les Caniches</t>
  </si>
  <si>
    <t>Bc Rode Ridder</t>
  </si>
  <si>
    <t>Biljartvereniging Bij 't Hof</t>
  </si>
  <si>
    <t>B.v. Coehoorn</t>
  </si>
  <si>
    <t>BV. De Klaampe</t>
  </si>
  <si>
    <t>Eetcafe Blauwend</t>
  </si>
  <si>
    <t>BC. D.N.P.P.</t>
  </si>
  <si>
    <t>BV Waalzicht</t>
  </si>
  <si>
    <t>Kort-oisterwijk</t>
  </si>
  <si>
    <t>The City-dibo Pool</t>
  </si>
  <si>
    <t>Pool Vereniging All-in</t>
  </si>
  <si>
    <t>S En P vereniging Ommen</t>
  </si>
  <si>
    <t>De Boerhoorn</t>
  </si>
  <si>
    <t>BV Halfweg</t>
  </si>
  <si>
    <t>Poolclub Padoc</t>
  </si>
  <si>
    <t>T.o.g.concordia+</t>
  </si>
  <si>
    <t>Tabula</t>
  </si>
  <si>
    <t>BV. De Maaspoort</t>
  </si>
  <si>
    <t>D.s.m.k.</t>
  </si>
  <si>
    <t>Biljartvereniging Halfweg</t>
  </si>
  <si>
    <t>De Breedeweg</t>
  </si>
  <si>
    <t>'t Smitje</t>
  </si>
  <si>
    <t>B de Heidehoeke</t>
  </si>
  <si>
    <t>A Cheval</t>
  </si>
  <si>
    <t>Sonny's Billard Supplies</t>
  </si>
  <si>
    <t>Biljartver. Onder Ons</t>
  </si>
  <si>
    <t>B.c. Het Groene Laken</t>
  </si>
  <si>
    <t>De Gouwe Gheijt</t>
  </si>
  <si>
    <t>Biljartclub Lekkum</t>
  </si>
  <si>
    <t>T.o.g.</t>
  </si>
  <si>
    <t>B.v. ' T Veerhuis</t>
  </si>
  <si>
    <t>Ruimzicht</t>
  </si>
  <si>
    <t>Onder De Toorn</t>
  </si>
  <si>
    <t>Poolvereniging Ames</t>
  </si>
  <si>
    <t>Hunenhof</t>
  </si>
  <si>
    <t>B.v. Carambole Recreanten</t>
  </si>
  <si>
    <t>'t Hoekje</t>
  </si>
  <si>
    <t>V.o.p.</t>
  </si>
  <si>
    <t>De Duinpan</t>
  </si>
  <si>
    <t>Spider</t>
  </si>
  <si>
    <t>Bc De Sevewaeg</t>
  </si>
  <si>
    <t>BV De Grolsch Quelle</t>
  </si>
  <si>
    <t>B.v.w.g.</t>
  </si>
  <si>
    <t>BV De Carambowl</t>
  </si>
  <si>
    <t>B.v. 't Gilde</t>
  </si>
  <si>
    <t>Bc Arnhem</t>
  </si>
  <si>
    <t>BV Bemmel</t>
  </si>
  <si>
    <t>BV Croydon</t>
  </si>
  <si>
    <t>Driemond</t>
  </si>
  <si>
    <t>Bc De Grenspost</t>
  </si>
  <si>
    <t>De Molenberg</t>
  </si>
  <si>
    <t>BV Renkum +</t>
  </si>
  <si>
    <t>BV Waalstaete 2000</t>
  </si>
  <si>
    <t>BV 't Torp</t>
  </si>
  <si>
    <t>Biljartclub Hanze Catering</t>
  </si>
  <si>
    <t>B.c. Voorburg</t>
  </si>
  <si>
    <t>Biljartvereniging De Zomp</t>
  </si>
  <si>
    <t>BV Lammie</t>
  </si>
  <si>
    <t>BV De Waaij</t>
  </si>
  <si>
    <t>Bc D'n Tram</t>
  </si>
  <si>
    <t>BC Maarland</t>
  </si>
  <si>
    <t>BV Olmerhof</t>
  </si>
  <si>
    <t>V-max Motoren</t>
  </si>
  <si>
    <t>O.b.v. De Woelige Werf</t>
  </si>
  <si>
    <t>O.B.V. Schuttershof</t>
  </si>
  <si>
    <t>Sg het Groene Laken</t>
  </si>
  <si>
    <t>B.v. Smerdiek</t>
  </si>
  <si>
    <t>Bc Reijersdam</t>
  </si>
  <si>
    <t>Bv Dorpszicht</t>
  </si>
  <si>
    <t>'t Oude Tramstation</t>
  </si>
  <si>
    <t>D'n Inval</t>
  </si>
  <si>
    <t>BV Rappel</t>
  </si>
  <si>
    <t>De Knijp</t>
  </si>
  <si>
    <t>BV Parkzicht</t>
  </si>
  <si>
    <t>Triple Jump</t>
  </si>
  <si>
    <t>Buro Balans</t>
  </si>
  <si>
    <t>Café Biljart De Dick's</t>
  </si>
  <si>
    <t>Biljartclub 1 En Nog 5</t>
  </si>
  <si>
    <t>De Zwijntjes</t>
  </si>
  <si>
    <t>'t Ottertje</t>
  </si>
  <si>
    <t>Nieuw leven</t>
  </si>
  <si>
    <t>Café Schuttershof 60+</t>
  </si>
  <si>
    <t>Valthermond</t>
  </si>
  <si>
    <t>Stichting Biljartcentrum Lelystad</t>
  </si>
  <si>
    <t>B.V.D.</t>
  </si>
  <si>
    <t>'t Molleke</t>
  </si>
  <si>
    <t>Biljartvereniging De Hoek</t>
  </si>
  <si>
    <t>Biljartvereniging De Schout</t>
  </si>
  <si>
    <t>Biljartvereniging Hotel Steensel</t>
  </si>
  <si>
    <t>B.C. 't Toppertje</t>
  </si>
  <si>
    <t>S&amp;O PTT</t>
  </si>
  <si>
    <t>BV En Tot Kijk He</t>
  </si>
  <si>
    <t>Groede</t>
  </si>
  <si>
    <t>Wemeldingse Biljart Vrienden</t>
  </si>
  <si>
    <t>B.I.O.S.</t>
  </si>
  <si>
    <t>G-stichting Swing</t>
  </si>
  <si>
    <t>Willem I</t>
  </si>
  <si>
    <t>BV De Arend</t>
  </si>
  <si>
    <t>BV Exel</t>
  </si>
  <si>
    <t>BV Van Ouds</t>
  </si>
  <si>
    <t>Bc 't Zuid</t>
  </si>
  <si>
    <t>Biljartvereniging De Burgemeester</t>
  </si>
  <si>
    <t>Biljartvereniging De Walrus</t>
  </si>
  <si>
    <t>Biljartvereniging Thalia</t>
  </si>
  <si>
    <t>Oude Sluys</t>
  </si>
  <si>
    <t>BV Oefening Baart Kunst</t>
  </si>
  <si>
    <t>Thalia - R</t>
  </si>
  <si>
    <t>Bc 't Kapelleke</t>
  </si>
  <si>
    <t>Driebandenclub De Heeren Van Miller's</t>
  </si>
  <si>
    <t>Biljartvereniging Oud Diemen</t>
  </si>
  <si>
    <t>A.B.C.</t>
  </si>
  <si>
    <t>BV De Tichel</t>
  </si>
  <si>
    <t>Biljartvereniging 't Akkertien</t>
  </si>
  <si>
    <t>De Klossende Ballen</t>
  </si>
  <si>
    <t>B.c. De Buytenplaets</t>
  </si>
  <si>
    <t>Bc D'n Brouwer</t>
  </si>
  <si>
    <t>Cafe 't Steegje</t>
  </si>
  <si>
    <t>Van Horne Brandstoffen BV</t>
  </si>
  <si>
    <t>BV Sailor</t>
  </si>
  <si>
    <t>Biljartvereniging D'n Hoek</t>
  </si>
  <si>
    <t>Bc Osdorp</t>
  </si>
  <si>
    <t>Zandee Kloetinge</t>
  </si>
  <si>
    <t>Ut Sandoel</t>
  </si>
  <si>
    <t>'t Sportcafé r.k.c.</t>
  </si>
  <si>
    <t>BV Centraal</t>
  </si>
  <si>
    <t>BV Krabbendijke</t>
  </si>
  <si>
    <t>Ons Tehuis</t>
  </si>
  <si>
    <t>B.v. Smalstad</t>
  </si>
  <si>
    <t>Cafe De Korenbeurs</t>
  </si>
  <si>
    <t>B.V.Z</t>
  </si>
  <si>
    <t>Biljartvereniging Cafe Noord</t>
  </si>
  <si>
    <t>Bc Merpati</t>
  </si>
  <si>
    <t>Bc De Bierhalle</t>
  </si>
  <si>
    <t>St. Best</t>
  </si>
  <si>
    <t>Kriete En Hank</t>
  </si>
  <si>
    <t>Hilversumse Poolvereniging Fortuna</t>
  </si>
  <si>
    <t>BV PADOC</t>
  </si>
  <si>
    <t>Rcs</t>
  </si>
  <si>
    <t>Sv Walcheren</t>
  </si>
  <si>
    <t>Stichting Apeldoorns Biljart Centrum</t>
  </si>
  <si>
    <t>La Carambole 2012</t>
  </si>
  <si>
    <t>Boslust</t>
  </si>
  <si>
    <t>Bc De Gaard</t>
  </si>
  <si>
    <t>T.O.G.B.</t>
  </si>
  <si>
    <t>Biljartvereniging De Patrijs</t>
  </si>
  <si>
    <t>The Old Counters</t>
  </si>
  <si>
    <t>BV Sjonnie's Bar</t>
  </si>
  <si>
    <t>The Switch</t>
  </si>
  <si>
    <t>Biljart Vereniging Terheijden</t>
  </si>
  <si>
    <t>Biljartclub De Midget Gilde</t>
  </si>
  <si>
    <t>De Roskam</t>
  </si>
  <si>
    <t>B.v. Wiener Stube</t>
  </si>
  <si>
    <t>Dss+</t>
  </si>
  <si>
    <t>Biljart Vereniging 't Durp</t>
  </si>
  <si>
    <t>De Molen</t>
  </si>
  <si>
    <t>B.c. De Herberch Fan Nijlån</t>
  </si>
  <si>
    <t>BV. Kaldeklets</t>
  </si>
  <si>
    <t>Senioren Biljart Vereniging H.K.B.</t>
  </si>
  <si>
    <t>Biljartvereniging Team</t>
  </si>
  <si>
    <t>BV Joosse</t>
  </si>
  <si>
    <t>Stichting Pluryn BV De Blokhut</t>
  </si>
  <si>
    <t>De Schaive Toorn ( B.s.t.)</t>
  </si>
  <si>
    <t>Club 15660</t>
  </si>
  <si>
    <t>BV De Mijnen</t>
  </si>
  <si>
    <t>BV De Hazelaar</t>
  </si>
  <si>
    <t>BV 2 Brothers</t>
  </si>
  <si>
    <t>B.c. Van Koevern</t>
  </si>
  <si>
    <t>'t Westeinde</t>
  </si>
  <si>
    <t>Het Klaverblad</t>
  </si>
  <si>
    <t>Biljartvereniging Raterink</t>
  </si>
  <si>
    <t>Grubbenvorster Ouderen Biljart</t>
  </si>
  <si>
    <t>B.s.v.</t>
  </si>
  <si>
    <t>Ons Cafe</t>
  </si>
  <si>
    <t>De Hertog</t>
  </si>
  <si>
    <t>B.v. 't Laakje</t>
  </si>
  <si>
    <t>Biljartvereniging Heujmansbelt</t>
  </si>
  <si>
    <t>BV De M'ooije Waard</t>
  </si>
  <si>
    <t>Biljartvereniging De Knijp</t>
  </si>
  <si>
    <t>De Twee Oldambten</t>
  </si>
  <si>
    <t>BV 't Stetje</t>
  </si>
  <si>
    <t>B.v. Sportcafe Beumerskamp</t>
  </si>
  <si>
    <t>B.v. De Poot</t>
  </si>
  <si>
    <t>BV de Smid</t>
  </si>
  <si>
    <t>Biljartvereniging VIOS</t>
  </si>
  <si>
    <t>B.V. Landzicht</t>
  </si>
  <si>
    <t>B.V. Back in Town</t>
  </si>
  <si>
    <t>Suriboys</t>
  </si>
  <si>
    <t>Rond 50</t>
  </si>
  <si>
    <t>Biljartvereniging Café de Mert Born</t>
  </si>
  <si>
    <t>Biljartvereniging 't Brabants Uurke</t>
  </si>
  <si>
    <t>B.V. Bellevue</t>
  </si>
  <si>
    <t>Maasduinen Bokaal</t>
  </si>
  <si>
    <t>B.V. Schutterberg</t>
  </si>
  <si>
    <t>"Poeh Poeh"</t>
  </si>
  <si>
    <t>Happy Days</t>
  </si>
  <si>
    <t>Nieuwe Vereniging</t>
  </si>
  <si>
    <t>De Nieuwe Brug</t>
  </si>
  <si>
    <t>Renflex Software B.V.</t>
  </si>
  <si>
    <t>'T Skoat</t>
  </si>
  <si>
    <t>BC Het Zuid</t>
  </si>
  <si>
    <t>B.C. Uden</t>
  </si>
  <si>
    <t>Borduurhuis.nl / Romein</t>
  </si>
  <si>
    <t>'t Krijtje</t>
  </si>
  <si>
    <t>NBC Van Speyk</t>
  </si>
  <si>
    <t>Café d'n Ondeugd</t>
  </si>
  <si>
    <t>BV Het Stamineeke</t>
  </si>
  <si>
    <t>BC Holt-Bliërick</t>
  </si>
  <si>
    <t>De Springbok</t>
  </si>
  <si>
    <t>Biljart/Snookervereniging Bescamp</t>
  </si>
  <si>
    <t>B.V.B.O. (Biljart Vereniging Boulevard Ossendrecht)</t>
  </si>
  <si>
    <t>De Distel Biljarts</t>
  </si>
  <si>
    <t>B.V. De Twee Marken</t>
  </si>
  <si>
    <t>BC Concordia</t>
  </si>
  <si>
    <t>Bilartclub Reek</t>
  </si>
  <si>
    <t>Biljartvereniging RCN</t>
  </si>
  <si>
    <t>Biljart Vereniging Brockie</t>
  </si>
  <si>
    <t>BC Wilhelmina</t>
  </si>
  <si>
    <t>BC Gorredijk</t>
  </si>
  <si>
    <t>hs</t>
  </si>
  <si>
    <t>W.H.C.</t>
  </si>
  <si>
    <t>BV d'n Ekker</t>
  </si>
  <si>
    <t>BC De Vonkel</t>
  </si>
  <si>
    <t>DV Lang Rond</t>
  </si>
  <si>
    <t>BC Centrum Haarlem</t>
  </si>
  <si>
    <t>BV De Brug</t>
  </si>
  <si>
    <t>BV de Windhoek</t>
  </si>
  <si>
    <t>BV Leusden</t>
  </si>
  <si>
    <t>BV '75</t>
  </si>
  <si>
    <t>BP '80</t>
  </si>
  <si>
    <t>DOSS</t>
  </si>
  <si>
    <t>N.G.T.R.</t>
  </si>
  <si>
    <t>SOKO</t>
  </si>
  <si>
    <t>TOP</t>
  </si>
  <si>
    <t>VDO</t>
  </si>
  <si>
    <t>KOT</t>
  </si>
  <si>
    <t>BBC</t>
  </si>
  <si>
    <t>EBL</t>
  </si>
  <si>
    <t>RADIO</t>
  </si>
  <si>
    <t>ABC-Rembrandt</t>
  </si>
  <si>
    <t>TOG de Halve Maen</t>
  </si>
  <si>
    <t>Huizer BV de Bun</t>
  </si>
  <si>
    <t>HWVL</t>
  </si>
  <si>
    <t>BV de Lamp</t>
  </si>
  <si>
    <t>HWPB</t>
  </si>
  <si>
    <t>HDH</t>
  </si>
  <si>
    <t>BV TOG Concordia</t>
  </si>
  <si>
    <t>DBB +</t>
  </si>
  <si>
    <t>DVS</t>
  </si>
  <si>
    <t>BV Renkum</t>
  </si>
  <si>
    <t>DTRC</t>
  </si>
  <si>
    <t xml:space="preserve">TOG   </t>
  </si>
  <si>
    <t>BV 't Wapen Van Epe</t>
  </si>
  <si>
    <t>Sport en Vriendschap</t>
  </si>
  <si>
    <t>BV de Driesprong</t>
  </si>
  <si>
    <t>BV de Leeuw</t>
  </si>
  <si>
    <t>De Olde Mölle Varsseveld</t>
  </si>
  <si>
    <t>WZC '79 Biljartclub</t>
  </si>
  <si>
    <t>BIOS</t>
  </si>
  <si>
    <t>BC 't Sterrebos</t>
  </si>
  <si>
    <t>BV Köster</t>
  </si>
  <si>
    <t>ABC</t>
  </si>
  <si>
    <t>BV Koenders</t>
  </si>
  <si>
    <t>Asser BC '08</t>
  </si>
  <si>
    <t>BC Delfzijl</t>
  </si>
  <si>
    <t>AG Swart</t>
  </si>
  <si>
    <t>WBC '68</t>
  </si>
  <si>
    <t>Biljartclup karambool</t>
  </si>
  <si>
    <t>De Stoottroepen BSV</t>
  </si>
  <si>
    <t>DVO</t>
  </si>
  <si>
    <t>BV Twentehallen</t>
  </si>
  <si>
    <t>Overdinkelse BC 1970</t>
  </si>
  <si>
    <t>BC den Minkmaat</t>
  </si>
  <si>
    <t>KMO '74</t>
  </si>
  <si>
    <t>BV '74</t>
  </si>
  <si>
    <t>Wapen van Vriezenveen</t>
  </si>
  <si>
    <t>EHBC Mulder</t>
  </si>
  <si>
    <t>BV Steenwijk</t>
  </si>
  <si>
    <t>BV de Koetsier</t>
  </si>
  <si>
    <t>Het Wapen Van Ulft</t>
  </si>
  <si>
    <t>BC Dronten</t>
  </si>
  <si>
    <t>Assendelftse B.C.</t>
  </si>
  <si>
    <t>Wormerveerse BV</t>
  </si>
  <si>
    <t>BVK Krommenie</t>
  </si>
  <si>
    <t>BV Waterland</t>
  </si>
  <si>
    <t>BV Vennewater</t>
  </si>
  <si>
    <t>ABC Biljartver.</t>
  </si>
  <si>
    <t>Abbekerker Bil. Club</t>
  </si>
  <si>
    <t>N.H.D.</t>
  </si>
  <si>
    <t>Het Wapen Van Liempde</t>
  </si>
  <si>
    <t>Voegersbedrijf Smetsers</t>
  </si>
  <si>
    <t>BV  S.V.W.</t>
  </si>
  <si>
    <t>VKG</t>
  </si>
  <si>
    <t>BC Vors</t>
  </si>
  <si>
    <t>BC 't Centrum</t>
  </si>
  <si>
    <t>BV 't Spatje</t>
  </si>
  <si>
    <t>BV de Babbelaars</t>
  </si>
  <si>
    <t>'t Oogh van Vlaerdingh</t>
  </si>
  <si>
    <t>Touché</t>
  </si>
  <si>
    <t>BC de Viersprong</t>
  </si>
  <si>
    <t>O.B.V. Middelburg</t>
  </si>
  <si>
    <t>Midwolda '79</t>
  </si>
  <si>
    <t>BC Venlo</t>
  </si>
  <si>
    <t>BOK</t>
  </si>
  <si>
    <t>BV Betty Boop</t>
  </si>
  <si>
    <t>BV de Kannebuis</t>
  </si>
  <si>
    <t>BV de Maasoever</t>
  </si>
  <si>
    <t>BV Hoogvliet</t>
  </si>
  <si>
    <t>BV 't Pleintje</t>
  </si>
  <si>
    <t>BV Voorschoten</t>
  </si>
  <si>
    <t>BV Rhoon</t>
  </si>
  <si>
    <t>BV Jorissen 2000</t>
  </si>
  <si>
    <t>BV Trek Op</t>
  </si>
  <si>
    <t>BVS 2000</t>
  </si>
  <si>
    <t>BVV 1939</t>
  </si>
  <si>
    <t>BC Time Out</t>
  </si>
  <si>
    <t>BC Vriendenkring/Sjaan</t>
  </si>
  <si>
    <t>BSC Biljartschool Dirk Van Der Veen</t>
  </si>
  <si>
    <t>BV BCB - Misterpoort</t>
  </si>
  <si>
    <t>BV de Wellse Vaert</t>
  </si>
  <si>
    <t>CBC</t>
  </si>
  <si>
    <t>DAB (De Akertse Bilj.club)</t>
  </si>
  <si>
    <t>DSS Giesbeek</t>
  </si>
  <si>
    <t>De Rietlander</t>
  </si>
  <si>
    <t>DV Rijnmond</t>
  </si>
  <si>
    <t>HAS</t>
  </si>
  <si>
    <t>H.B.C.</t>
  </si>
  <si>
    <t>Krijt op Tijd</t>
  </si>
  <si>
    <t>Push And Win</t>
  </si>
  <si>
    <t>SV Orderbos</t>
  </si>
  <si>
    <t>Samonda - die Haghe</t>
  </si>
  <si>
    <t>'s-Gravenhaagsche BC</t>
  </si>
  <si>
    <t>HBC Recreanten</t>
  </si>
  <si>
    <t>'t Klötske</t>
  </si>
  <si>
    <t>The City-Dibo</t>
  </si>
  <si>
    <t>BV  V.E.G.A.</t>
  </si>
  <si>
    <t>VOP - De Witte Hoeve</t>
  </si>
  <si>
    <t>BC Reuver 03</t>
  </si>
  <si>
    <t>BC de Jordaan</t>
  </si>
  <si>
    <t xml:space="preserve">BC Zeeland </t>
  </si>
  <si>
    <t>BC La Plaza</t>
  </si>
  <si>
    <t>Tapperij FF Nix</t>
  </si>
  <si>
    <t>NK:</t>
  </si>
  <si>
    <t>Caramboles</t>
  </si>
  <si>
    <t>Te:</t>
  </si>
  <si>
    <t>Uitslag 1e ronde</t>
  </si>
  <si>
    <t>Speler A</t>
  </si>
  <si>
    <t>pp</t>
  </si>
  <si>
    <t>car</t>
  </si>
  <si>
    <t>brt</t>
  </si>
  <si>
    <t>moy</t>
  </si>
  <si>
    <t>Speler B</t>
  </si>
  <si>
    <t>-</t>
  </si>
  <si>
    <t>Uitslag 2e ronde</t>
  </si>
  <si>
    <t>Uitslag 3e ronde</t>
  </si>
  <si>
    <t>Uitslag 4e ronde</t>
  </si>
  <si>
    <t>Uitslag 5e ronde</t>
  </si>
  <si>
    <t>Uitslag 6e ronde</t>
  </si>
  <si>
    <t>Uitslag 7e ronde</t>
  </si>
  <si>
    <t>Eindstand</t>
  </si>
  <si>
    <t>bnr.</t>
  </si>
  <si>
    <t xml:space="preserve">vereniging </t>
  </si>
  <si>
    <t>pnt.</t>
  </si>
  <si>
    <t>car.</t>
  </si>
  <si>
    <t>brt.</t>
  </si>
  <si>
    <t>moy.</t>
  </si>
  <si>
    <t>h.s.</t>
  </si>
  <si>
    <t>p/m.</t>
  </si>
  <si>
    <t>Toernooimoyenne:</t>
  </si>
  <si>
    <t>BV Overberg</t>
  </si>
  <si>
    <t>Bnr</t>
  </si>
  <si>
    <t>BV Zandweerd</t>
  </si>
  <si>
    <t>BV Bellevue</t>
  </si>
  <si>
    <t>BV d'n Babbel</t>
  </si>
  <si>
    <t>Buitenmolen</t>
  </si>
  <si>
    <t>Z.B.G.G.</t>
  </si>
  <si>
    <t>BC Herremenie Zaal</t>
  </si>
  <si>
    <t>La Carambole '54</t>
  </si>
  <si>
    <t>E.G.B.</t>
  </si>
  <si>
    <t>JBV Amorti</t>
  </si>
  <si>
    <t>KIES SPELER</t>
  </si>
  <si>
    <t>Uitslag 1e ronde poule A</t>
  </si>
  <si>
    <t>Uitslag 1e ronde poule B</t>
  </si>
  <si>
    <t>A3 tegen B4</t>
  </si>
  <si>
    <t>B3 tegen A4</t>
  </si>
  <si>
    <t>A1 tegen B2</t>
  </si>
  <si>
    <t>B1 tegen A2</t>
  </si>
  <si>
    <t>A3 tegen B3</t>
  </si>
  <si>
    <t>A4 tegen B4</t>
  </si>
  <si>
    <t>A2 tegen B2</t>
  </si>
  <si>
    <t>A1 tegen B1</t>
  </si>
  <si>
    <t>RESERVES</t>
  </si>
  <si>
    <t>R. Tull (Rene)</t>
  </si>
  <si>
    <t>BV de Hoog / Van der Wilt</t>
  </si>
  <si>
    <t>M. van Bochem (Micha)</t>
  </si>
  <si>
    <t>pnt</t>
  </si>
  <si>
    <t>ankerkader 47/2 ereklasse</t>
  </si>
  <si>
    <t>NK</t>
  </si>
  <si>
    <t>van 40.00 en hoger</t>
  </si>
  <si>
    <t>Afferden</t>
  </si>
  <si>
    <t>8 en 9 december</t>
  </si>
  <si>
    <t>S. van Etten (Sam)</t>
  </si>
  <si>
    <t>J.P. Bongers (Jos)</t>
  </si>
  <si>
    <t>G. Veldhuizen (Gert-Jan)</t>
  </si>
  <si>
    <t>Gegevens van invaller</t>
  </si>
  <si>
    <t>hier invoeren</t>
  </si>
  <si>
    <t>Poule A</t>
  </si>
  <si>
    <t>R. Swertz (Raymund)</t>
  </si>
  <si>
    <t>BV Benelux Biljarts</t>
  </si>
  <si>
    <t>M.J.A. van Silfhout (Michel)</t>
  </si>
  <si>
    <t>D. Timmers (Dennis)</t>
  </si>
  <si>
    <t>Poule B</t>
  </si>
  <si>
    <t>Poule 1 t/m 4</t>
  </si>
  <si>
    <t>Poule 5 t/m 8</t>
  </si>
  <si>
    <t>KIES</t>
  </si>
  <si>
    <t>Gert Jan Veldhuizen</t>
  </si>
  <si>
    <t>Sam van Etten</t>
  </si>
  <si>
    <t>nr</t>
  </si>
  <si>
    <t>gem</t>
  </si>
  <si>
    <t>Jos Bongers</t>
  </si>
  <si>
    <t>Rene Tull</t>
  </si>
  <si>
    <t>Micha van Bohem</t>
  </si>
  <si>
    <t>Raynund Swertz</t>
  </si>
  <si>
    <r>
      <t xml:space="preserve">Speler </t>
    </r>
    <r>
      <rPr>
        <b/>
        <sz val="14"/>
        <color theme="1"/>
        <rFont val="Calibri"/>
        <family val="2"/>
        <scheme val="minor"/>
      </rPr>
      <t>A-poule</t>
    </r>
  </si>
  <si>
    <r>
      <t xml:space="preserve">Speler </t>
    </r>
    <r>
      <rPr>
        <b/>
        <sz val="14"/>
        <color theme="1"/>
        <rFont val="Calibri"/>
        <family val="2"/>
        <scheme val="minor"/>
      </rPr>
      <t>B-poule</t>
    </r>
  </si>
  <si>
    <t>NK ANKERKADER 47/2</t>
  </si>
  <si>
    <t>Dennis Timmers</t>
  </si>
  <si>
    <t>Micha van Silfhout</t>
  </si>
  <si>
    <t>Raymund Swertz</t>
  </si>
  <si>
    <t>Micha van Bochum</t>
  </si>
  <si>
    <t>Michel van Silfhout</t>
  </si>
  <si>
    <t>125.00</t>
  </si>
  <si>
    <t>62.50</t>
  </si>
  <si>
    <t>31.25</t>
  </si>
  <si>
    <t>30.37</t>
  </si>
  <si>
    <t>35.71</t>
  </si>
  <si>
    <t>20.00</t>
  </si>
  <si>
    <t>Poule 1-4</t>
  </si>
  <si>
    <t>Micha van Bochem</t>
  </si>
  <si>
    <t>Dennis Timmer</t>
  </si>
  <si>
    <r>
      <t xml:space="preserve">Speler </t>
    </r>
    <r>
      <rPr>
        <b/>
        <sz val="26"/>
        <color theme="1"/>
        <rFont val="Calibri"/>
        <family val="2"/>
        <scheme val="minor"/>
      </rPr>
      <t>Poule 1-4</t>
    </r>
  </si>
  <si>
    <r>
      <t xml:space="preserve">Speler </t>
    </r>
    <r>
      <rPr>
        <b/>
        <sz val="26"/>
        <color theme="1"/>
        <rFont val="Calibri"/>
        <family val="2"/>
        <scheme val="minor"/>
      </rPr>
      <t>Poule 5-8</t>
    </r>
  </si>
  <si>
    <t>rene tull</t>
  </si>
  <si>
    <t>50.00</t>
  </si>
  <si>
    <t>79.00</t>
  </si>
  <si>
    <t>250.00</t>
  </si>
  <si>
    <t>25.11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</si>
</sst>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0">
    <font>
      <sz val="11"/>
      <color theme="1"/>
      <name val="Calibri"/>
      <family val="2"/>
      <scheme val="minor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b/>
      <sz val="11"/>
      <color theme="1"/>
      <name val="Calibri"/>
      <family val="2"/>
      <scheme val="minor"/>
    </font>
    <font>
      <b/>
      <sz val="16"/>
      <color indexed="17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sz val="9"/>
      <color rgb="FFFF0000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indexed="17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0000CC"/>
      <name val="Calibri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0" fillId="0" borderId="0"/>
  </cellStyleXfs>
  <cellXfs count="32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49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/>
    <xf numFmtId="1" fontId="0" fillId="0" borderId="0" xfId="0" applyNumberFormat="1" applyAlignment="1">
      <alignment horizontal="left"/>
    </xf>
    <xf numFmtId="49" fontId="0" fillId="0" borderId="0" xfId="0" quotePrefix="1" applyNumberFormat="1"/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3" borderId="0" xfId="0" applyFont="1" applyFill="1"/>
    <xf numFmtId="0" fontId="17" fillId="0" borderId="0" xfId="0" applyFont="1" applyFill="1"/>
    <xf numFmtId="1" fontId="0" fillId="0" borderId="0" xfId="0" applyNumberFormat="1" applyFill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/>
    <xf numFmtId="0" fontId="13" fillId="0" borderId="0" xfId="0" applyFont="1" applyFill="1" applyBorder="1" applyAlignment="1"/>
    <xf numFmtId="0" fontId="12" fillId="0" borderId="0" xfId="0" applyFont="1" applyFill="1" applyBorder="1"/>
    <xf numFmtId="1" fontId="13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2" fillId="0" borderId="0" xfId="0" applyFont="1" applyFill="1" applyAlignment="1"/>
    <xf numFmtId="0" fontId="13" fillId="0" borderId="2" xfId="0" applyFont="1" applyFill="1" applyBorder="1"/>
    <xf numFmtId="0" fontId="0" fillId="0" borderId="1" xfId="0" applyFill="1" applyBorder="1" applyAlignment="1"/>
    <xf numFmtId="0" fontId="13" fillId="0" borderId="3" xfId="0" applyFont="1" applyFill="1" applyBorder="1"/>
    <xf numFmtId="0" fontId="18" fillId="0" borderId="0" xfId="0" applyFont="1" applyFill="1"/>
    <xf numFmtId="0" fontId="16" fillId="0" borderId="0" xfId="0" applyFont="1" applyFill="1"/>
    <xf numFmtId="1" fontId="0" fillId="0" borderId="0" xfId="0" applyNumberFormat="1" applyFill="1" applyAlignment="1">
      <alignment vertical="center"/>
    </xf>
    <xf numFmtId="0" fontId="13" fillId="0" borderId="2" xfId="0" applyFont="1" applyFill="1" applyBorder="1" applyAlignment="1"/>
    <xf numFmtId="2" fontId="13" fillId="0" borderId="0" xfId="0" applyNumberFormat="1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2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/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1" fontId="2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  <protection locked="0"/>
    </xf>
    <xf numFmtId="2" fontId="1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6" fillId="0" borderId="6" xfId="0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vertical="center"/>
    </xf>
    <xf numFmtId="1" fontId="25" fillId="4" borderId="0" xfId="0" applyNumberFormat="1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vertical="center"/>
    </xf>
    <xf numFmtId="0" fontId="25" fillId="4" borderId="11" xfId="0" applyFont="1" applyFill="1" applyBorder="1" applyAlignment="1">
      <alignment vertical="center"/>
    </xf>
    <xf numFmtId="1" fontId="25" fillId="4" borderId="12" xfId="0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1" fontId="21" fillId="4" borderId="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1" fontId="21" fillId="4" borderId="12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0" fontId="30" fillId="0" borderId="0" xfId="0" applyFont="1" applyFill="1" applyBorder="1" applyAlignment="1" applyProtection="1">
      <alignment vertical="center"/>
      <protection locked="0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2" borderId="4" xfId="0" applyFont="1" applyFill="1" applyBorder="1"/>
    <xf numFmtId="0" fontId="32" fillId="2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10" fillId="0" borderId="15" xfId="0" applyFont="1" applyBorder="1"/>
    <xf numFmtId="0" fontId="0" fillId="0" borderId="18" xfId="0" applyBorder="1"/>
    <xf numFmtId="0" fontId="0" fillId="2" borderId="20" xfId="0" applyFill="1" applyBorder="1"/>
    <xf numFmtId="0" fontId="10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5" xfId="0" applyBorder="1"/>
    <xf numFmtId="0" fontId="10" fillId="0" borderId="18" xfId="0" applyFont="1" applyBorder="1"/>
    <xf numFmtId="0" fontId="27" fillId="2" borderId="2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34" fillId="0" borderId="0" xfId="0" applyFont="1"/>
    <xf numFmtId="0" fontId="32" fillId="0" borderId="0" xfId="0" applyFont="1" applyAlignment="1">
      <alignment horizontal="right" vertical="center" wrapText="1" indent="1"/>
    </xf>
    <xf numFmtId="0" fontId="32" fillId="0" borderId="0" xfId="0" applyFont="1" applyAlignment="1">
      <alignment horizontal="right" vertical="center" indent="1"/>
    </xf>
    <xf numFmtId="164" fontId="0" fillId="0" borderId="19" xfId="0" applyNumberFormat="1" applyBorder="1" applyAlignment="1">
      <alignment horizontal="center"/>
    </xf>
    <xf numFmtId="164" fontId="27" fillId="2" borderId="2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32" fillId="0" borderId="4" xfId="0" applyNumberFormat="1" applyFont="1" applyBorder="1" applyAlignment="1">
      <alignment horizontal="center"/>
    </xf>
    <xf numFmtId="164" fontId="32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Font="1" applyBorder="1"/>
    <xf numFmtId="0" fontId="0" fillId="0" borderId="18" xfId="0" applyFont="1" applyBorder="1"/>
    <xf numFmtId="0" fontId="12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3" fillId="3" borderId="4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2" fontId="13" fillId="3" borderId="4" xfId="0" applyNumberFormat="1" applyFont="1" applyFill="1" applyBorder="1" applyAlignment="1" applyProtection="1">
      <alignment horizontal="center" vertical="center"/>
      <protection locked="0"/>
    </xf>
    <xf numFmtId="2" fontId="13" fillId="3" borderId="4" xfId="0" applyNumberFormat="1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2" fontId="13" fillId="3" borderId="5" xfId="0" applyNumberFormat="1" applyFont="1" applyFill="1" applyBorder="1" applyAlignment="1" applyProtection="1">
      <alignment horizontal="center" vertical="center"/>
      <protection locked="0"/>
    </xf>
    <xf numFmtId="2" fontId="13" fillId="3" borderId="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1" fontId="13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/>
    <xf numFmtId="1" fontId="12" fillId="0" borderId="12" xfId="0" applyNumberFormat="1" applyFont="1" applyFill="1" applyBorder="1" applyAlignment="1">
      <alignment horizontal="center"/>
    </xf>
    <xf numFmtId="1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/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9" fillId="0" borderId="5" xfId="0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13" fillId="3" borderId="4" xfId="0" applyFont="1" applyFill="1" applyBorder="1" applyAlignment="1" applyProtection="1">
      <alignment vertical="center"/>
      <protection locked="0"/>
    </xf>
    <xf numFmtId="0" fontId="0" fillId="0" borderId="12" xfId="0" applyBorder="1" applyAlignment="1"/>
    <xf numFmtId="1" fontId="13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left" vertical="center"/>
    </xf>
    <xf numFmtId="164" fontId="13" fillId="3" borderId="5" xfId="0" applyNumberFormat="1" applyFont="1" applyFill="1" applyBorder="1" applyAlignment="1" applyProtection="1">
      <alignment horizontal="center" vertical="center"/>
      <protection locked="0"/>
    </xf>
    <xf numFmtId="164" fontId="13" fillId="3" borderId="5" xfId="0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0" fontId="13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1" xfId="0" applyFill="1" applyBorder="1" applyAlignment="1"/>
    <xf numFmtId="164" fontId="13" fillId="3" borderId="4" xfId="0" applyNumberFormat="1" applyFont="1" applyFill="1" applyBorder="1" applyAlignment="1" applyProtection="1">
      <alignment horizontal="center" vertical="center"/>
      <protection locked="0"/>
    </xf>
    <xf numFmtId="164" fontId="13" fillId="3" borderId="4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3" borderId="4" xfId="0" applyFont="1" applyFill="1" applyBorder="1" applyAlignment="1" applyProtection="1">
      <alignment horizontal="left" vertic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37" fillId="0" borderId="4" xfId="0" applyNumberFormat="1" applyFont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164" fontId="37" fillId="2" borderId="4" xfId="0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 vertical="center" wrapText="1" inden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2" borderId="4" xfId="0" applyFont="1" applyFill="1" applyBorder="1"/>
    <xf numFmtId="0" fontId="37" fillId="2" borderId="4" xfId="0" applyFont="1" applyFill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4" xfId="0" applyFont="1" applyBorder="1"/>
    <xf numFmtId="0" fontId="37" fillId="0" borderId="0" xfId="0" applyFont="1" applyBorder="1" applyAlignment="1">
      <alignment horizontal="center"/>
    </xf>
    <xf numFmtId="0" fontId="0" fillId="0" borderId="23" xfId="0" applyFont="1" applyBorder="1"/>
  </cellXfs>
  <cellStyles count="18">
    <cellStyle name="Excel Built-in Normal" xfId="17"/>
    <cellStyle name="Standaard" xfId="0" builtinId="0"/>
    <cellStyle name="Standaard 10" xfId="16"/>
    <cellStyle name="Standaard 2" xfId="1"/>
    <cellStyle name="Standaard 2 2" xfId="2"/>
    <cellStyle name="Standaard 2 2 2" xfId="10"/>
    <cellStyle name="Standaard 2 3" xfId="9"/>
    <cellStyle name="Standaard 3" xfId="3"/>
    <cellStyle name="Standaard 3 2" xfId="11"/>
    <cellStyle name="Standaard 4" xfId="4"/>
    <cellStyle name="Standaard 4 2" xfId="12"/>
    <cellStyle name="Standaard 5" xfId="5"/>
    <cellStyle name="Standaard 5 2" xfId="13"/>
    <cellStyle name="Standaard 6" xfId="6"/>
    <cellStyle name="Standaard 6 2" xfId="14"/>
    <cellStyle name="Standaard 7" xfId="7"/>
    <cellStyle name="Standaard 8" xfId="8"/>
    <cellStyle name="Standaard 9" xfId="15"/>
  </cellStyles>
  <dxfs count="0"/>
  <tableStyles count="0" defaultTableStyle="TableStyleMedium9" defaultPivotStyle="PivotStyleLight16"/>
  <colors>
    <mruColors>
      <color rgb="FFFFFF99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5876924" cy="1038224"/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5876924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52</xdr:col>
      <xdr:colOff>38100</xdr:colOff>
      <xdr:row>0</xdr:row>
      <xdr:rowOff>1582530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A89CB7C-369B-4A45-B3FE-DBA0A897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81700" cy="1582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52</xdr:col>
      <xdr:colOff>38100</xdr:colOff>
      <xdr:row>0</xdr:row>
      <xdr:rowOff>1582530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140BD69-A9A5-4272-B7E8-B8EE0982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81700" cy="1582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51</xdr:col>
      <xdr:colOff>85725</xdr:colOff>
      <xdr:row>0</xdr:row>
      <xdr:rowOff>1582530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15025" cy="1582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5876924" cy="1038224"/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5876924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0</xdr:row>
          <xdr:rowOff>114300</xdr:rowOff>
        </xdr:from>
        <xdr:to>
          <xdr:col>2</xdr:col>
          <xdr:colOff>2190750</xdr:colOff>
          <xdr:row>3</xdr:row>
          <xdr:rowOff>184785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327660</xdr:colOff>
      <xdr:row>0</xdr:row>
      <xdr:rowOff>76200</xdr:rowOff>
    </xdr:from>
    <xdr:to>
      <xdr:col>7</xdr:col>
      <xdr:colOff>461010</xdr:colOff>
      <xdr:row>2</xdr:row>
      <xdr:rowOff>388620</xdr:rowOff>
    </xdr:to>
    <xdr:pic>
      <xdr:nvPicPr>
        <xdr:cNvPr id="3" name="Afbeelding 1" descr="C:\Documents and Settings\Administrator\Bureaublad\logo%20ab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6200"/>
          <a:ext cx="2487930" cy="11201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52</xdr:col>
      <xdr:colOff>38100</xdr:colOff>
      <xdr:row>0</xdr:row>
      <xdr:rowOff>1582530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81700" cy="1582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52</xdr:col>
      <xdr:colOff>38100</xdr:colOff>
      <xdr:row>0</xdr:row>
      <xdr:rowOff>1582530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81700" cy="1582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238125</xdr:rowOff>
        </xdr:from>
        <xdr:to>
          <xdr:col>2</xdr:col>
          <xdr:colOff>1857375</xdr:colOff>
          <xdr:row>3</xdr:row>
          <xdr:rowOff>47625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114300</xdr:colOff>
      <xdr:row>1</xdr:row>
      <xdr:rowOff>279400</xdr:rowOff>
    </xdr:from>
    <xdr:to>
      <xdr:col>7</xdr:col>
      <xdr:colOff>247650</xdr:colOff>
      <xdr:row>2</xdr:row>
      <xdr:rowOff>711200</xdr:rowOff>
    </xdr:to>
    <xdr:pic>
      <xdr:nvPicPr>
        <xdr:cNvPr id="3" name="Afbeelding 1" descr="C:\Documents and Settings\Administrator\Bureaublad\logo%20ab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520700"/>
          <a:ext cx="2038350" cy="920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EDSTRIJDZAKEN%20CARAMBOLE\CARAMBOLE%20PK\Persoonlijke%20kampioenschappen%202015-2016\EVENEMENTEN%202015-2016\UITSLAGEN%20%20NK%20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 8"/>
      <sheetName val="car 6"/>
      <sheetName val="3-b 8"/>
      <sheetName val="3-b 6"/>
    </sheetNames>
    <sheetDataSet>
      <sheetData sheetId="0">
        <row r="7">
          <cell r="BF7">
            <v>0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ExterneGegevens_1" backgroundRefresh="0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relatienr."/>
      <queryTableField id="2" name="naam"/>
      <queryTableField id="5" dataBound="0" fillFormulas="1"/>
      <queryTableField id="3" name="district"/>
      <queryTableField id="4" name="regio"/>
    </queryTableFields>
    <sortState ref="A2:E1401">
      <sortCondition ref="A2:A1401"/>
    </sortState>
  </queryTableRefresh>
</query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1:BY146"/>
  <sheetViews>
    <sheetView zoomScaleNormal="100" workbookViewId="0">
      <selection sqref="A1:XFD1048576"/>
    </sheetView>
  </sheetViews>
  <sheetFormatPr defaultColWidth="1.7109375" defaultRowHeight="15.75"/>
  <cols>
    <col min="1" max="62" width="1.7109375" style="34"/>
    <col min="63" max="63" width="4.85546875" style="34" bestFit="1" customWidth="1"/>
    <col min="64" max="16384" width="1.7109375" style="34"/>
  </cols>
  <sheetData>
    <row r="1" spans="1:77" s="11" customFormat="1" ht="120" customHeight="1">
      <c r="A1" s="10"/>
    </row>
    <row r="2" spans="1:77" s="39" customFormat="1" ht="14.1" customHeight="1">
      <c r="A2" s="268" t="s">
        <v>1354</v>
      </c>
      <c r="B2" s="269"/>
      <c r="C2" s="266" t="e">
        <f>#REF!</f>
        <v>#REF!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7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69" t="e">
        <f>#REF!</f>
        <v>#REF!</v>
      </c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70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</row>
    <row r="3" spans="1:77" s="39" customFormat="1" ht="14.1" customHeight="1">
      <c r="A3" s="268" t="s">
        <v>19</v>
      </c>
      <c r="B3" s="269"/>
      <c r="C3" s="269"/>
      <c r="D3" s="269"/>
      <c r="E3" s="269"/>
      <c r="F3" s="269"/>
      <c r="G3" s="266" t="e">
        <f>#REF!</f>
        <v>#REF!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69" t="e">
        <f>#REF!</f>
        <v>#REF!</v>
      </c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70"/>
      <c r="AP3" s="40"/>
      <c r="AR3" s="265" t="e">
        <f>#REF!</f>
        <v>#REF!</v>
      </c>
      <c r="AS3" s="266"/>
      <c r="AT3" s="266"/>
      <c r="AU3" s="266"/>
      <c r="AV3" s="266"/>
      <c r="AW3" s="266"/>
      <c r="AX3" s="266"/>
      <c r="AY3" s="266"/>
      <c r="AZ3" s="267"/>
    </row>
    <row r="4" spans="1:77" s="13" customFormat="1" ht="14.1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E4" s="14">
        <f>'[1]car 8'!BF7</f>
        <v>0</v>
      </c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13" customFormat="1" ht="14.1" customHeight="1">
      <c r="V5" s="271" t="s">
        <v>1357</v>
      </c>
      <c r="W5" s="272"/>
      <c r="X5" s="272"/>
      <c r="Y5" s="272"/>
      <c r="Z5" s="272"/>
      <c r="AA5" s="272"/>
      <c r="AB5" s="272"/>
      <c r="AC5" s="272"/>
      <c r="AD5" s="272"/>
      <c r="AE5" s="12"/>
      <c r="AF5" s="12"/>
      <c r="AG5" s="12"/>
    </row>
    <row r="6" spans="1:77" s="12" customFormat="1" ht="14.1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</row>
    <row r="7" spans="1:77" s="17" customFormat="1" ht="14.1" customHeight="1">
      <c r="A7" s="258" t="e">
        <f>#REF!</f>
        <v>#REF!</v>
      </c>
      <c r="B7" s="259"/>
      <c r="C7" s="259"/>
      <c r="D7" s="259"/>
      <c r="E7" s="259"/>
      <c r="F7" s="259"/>
      <c r="G7" s="259"/>
      <c r="H7" s="259"/>
      <c r="I7" s="259"/>
      <c r="J7" s="259"/>
      <c r="K7" s="260"/>
      <c r="L7" s="248" t="str">
        <f>IF(OR(ISBLANK(N7),ISBLANK(AO7)),"",IF(N7&gt;AO7,2,IF(N7=AO7,1,0)))</f>
        <v/>
      </c>
      <c r="M7" s="248"/>
      <c r="N7" s="228"/>
      <c r="O7" s="229"/>
      <c r="P7" s="230"/>
      <c r="Q7" s="228"/>
      <c r="R7" s="229"/>
      <c r="S7" s="228"/>
      <c r="T7" s="229"/>
      <c r="U7" s="230"/>
      <c r="V7" s="232" t="str">
        <f>IF(ISBLANK(Q7),"",ROUNDDOWN(N7/Q7,2))</f>
        <v/>
      </c>
      <c r="W7" s="232"/>
      <c r="X7" s="232"/>
      <c r="Y7" s="232"/>
      <c r="Z7" s="253" t="s">
        <v>1364</v>
      </c>
      <c r="AA7" s="254"/>
      <c r="AB7" s="258" t="e">
        <f>#REF!</f>
        <v>#REF!</v>
      </c>
      <c r="AC7" s="259"/>
      <c r="AD7" s="259"/>
      <c r="AE7" s="259"/>
      <c r="AF7" s="259"/>
      <c r="AG7" s="259"/>
      <c r="AH7" s="259"/>
      <c r="AI7" s="259"/>
      <c r="AJ7" s="259"/>
      <c r="AK7" s="259"/>
      <c r="AL7" s="260"/>
      <c r="AM7" s="218" t="str">
        <f>IF(OR(ISBLANK(N7),ISBLANK(AO7)),"",IF(N7&gt;AO7,0,IF(N7=AO7,1,2)))</f>
        <v/>
      </c>
      <c r="AN7" s="218"/>
      <c r="AO7" s="228"/>
      <c r="AP7" s="229"/>
      <c r="AQ7" s="230"/>
      <c r="AR7" s="228"/>
      <c r="AS7" s="229"/>
      <c r="AT7" s="230"/>
      <c r="AU7" s="218" t="str">
        <f>IF(ISBLANK(Q7),"",Q7)</f>
        <v/>
      </c>
      <c r="AV7" s="218"/>
      <c r="AW7" s="232" t="str">
        <f>IF(ISTEXT(AU7),"",ROUNDDOWN(AO7/AU7,2))</f>
        <v/>
      </c>
      <c r="AX7" s="232"/>
      <c r="AY7" s="232"/>
      <c r="AZ7" s="232"/>
      <c r="BB7" s="41"/>
      <c r="BF7" s="17" t="e">
        <f>#REF!</f>
        <v>#REF!</v>
      </c>
    </row>
    <row r="8" spans="1:77" s="17" customFormat="1" ht="14.1" customHeight="1">
      <c r="A8" s="258" t="e">
        <f>#REF!</f>
        <v>#REF!</v>
      </c>
      <c r="B8" s="259"/>
      <c r="C8" s="259"/>
      <c r="D8" s="259"/>
      <c r="E8" s="259"/>
      <c r="F8" s="259"/>
      <c r="G8" s="259"/>
      <c r="H8" s="259"/>
      <c r="I8" s="259"/>
      <c r="J8" s="259"/>
      <c r="K8" s="260"/>
      <c r="L8" s="248" t="str">
        <f>IF(OR(ISBLANK(N8),ISBLANK(AO8)),"",IF(N8&gt;AO8,2,IF(N8=AO8,1,0)))</f>
        <v/>
      </c>
      <c r="M8" s="248"/>
      <c r="N8" s="228"/>
      <c r="O8" s="229"/>
      <c r="P8" s="230"/>
      <c r="Q8" s="228"/>
      <c r="R8" s="229"/>
      <c r="S8" s="228"/>
      <c r="T8" s="229"/>
      <c r="U8" s="230"/>
      <c r="V8" s="232" t="str">
        <f t="shared" ref="V8:V10" si="0">IF(ISBLANK(Q8),"",ROUNDDOWN(N8/Q8,2))</f>
        <v/>
      </c>
      <c r="W8" s="232"/>
      <c r="X8" s="232"/>
      <c r="Y8" s="232"/>
      <c r="Z8" s="253" t="s">
        <v>1364</v>
      </c>
      <c r="AA8" s="254"/>
      <c r="AB8" s="258" t="e">
        <f>#REF!</f>
        <v>#REF!</v>
      </c>
      <c r="AC8" s="259"/>
      <c r="AD8" s="259"/>
      <c r="AE8" s="259"/>
      <c r="AF8" s="259"/>
      <c r="AG8" s="259"/>
      <c r="AH8" s="259"/>
      <c r="AI8" s="259"/>
      <c r="AJ8" s="259"/>
      <c r="AK8" s="259"/>
      <c r="AL8" s="260"/>
      <c r="AM8" s="218" t="str">
        <f>IF(OR(ISBLANK(N8),ISBLANK(AO8)),"",IF(N8&gt;AO8,0,IF(N8=AO8,1,2)))</f>
        <v/>
      </c>
      <c r="AN8" s="218"/>
      <c r="AO8" s="228"/>
      <c r="AP8" s="229"/>
      <c r="AQ8" s="230"/>
      <c r="AR8" s="228"/>
      <c r="AS8" s="229"/>
      <c r="AT8" s="230"/>
      <c r="AU8" s="218" t="str">
        <f>IF(ISBLANK(Q8),"",Q8)</f>
        <v/>
      </c>
      <c r="AV8" s="218"/>
      <c r="AW8" s="232" t="str">
        <f t="shared" ref="AW8:AW10" si="1">IF(ISTEXT(AU8),"",ROUNDDOWN(AO8/AU8,2))</f>
        <v/>
      </c>
      <c r="AX8" s="232"/>
      <c r="AY8" s="232"/>
      <c r="AZ8" s="232"/>
      <c r="BB8" s="41"/>
      <c r="BF8" s="256" t="e">
        <f>#REF!</f>
        <v>#REF!</v>
      </c>
      <c r="BG8" s="257"/>
      <c r="BH8" s="257"/>
      <c r="BI8" s="257"/>
      <c r="BJ8" s="35"/>
      <c r="BK8" s="17" t="e">
        <f>#REF!</f>
        <v>#REF!</v>
      </c>
    </row>
    <row r="9" spans="1:77" s="17" customFormat="1" ht="14.1" customHeight="1">
      <c r="A9" s="258" t="e">
        <f>#REF!</f>
        <v>#REF!</v>
      </c>
      <c r="B9" s="259"/>
      <c r="C9" s="259"/>
      <c r="D9" s="259"/>
      <c r="E9" s="259"/>
      <c r="F9" s="259"/>
      <c r="G9" s="259"/>
      <c r="H9" s="259"/>
      <c r="I9" s="259"/>
      <c r="J9" s="259"/>
      <c r="K9" s="260"/>
      <c r="L9" s="248" t="str">
        <f>IF(OR(ISBLANK(N9),ISBLANK(AO9)),"",IF(N9&gt;AO9,2,IF(N9=AO9,1,0)))</f>
        <v/>
      </c>
      <c r="M9" s="248"/>
      <c r="N9" s="228"/>
      <c r="O9" s="229"/>
      <c r="P9" s="230"/>
      <c r="Q9" s="228"/>
      <c r="R9" s="229"/>
      <c r="S9" s="228"/>
      <c r="T9" s="229"/>
      <c r="U9" s="230"/>
      <c r="V9" s="232" t="str">
        <f t="shared" si="0"/>
        <v/>
      </c>
      <c r="W9" s="232"/>
      <c r="X9" s="232"/>
      <c r="Y9" s="232"/>
      <c r="Z9" s="253" t="s">
        <v>1364</v>
      </c>
      <c r="AA9" s="254"/>
      <c r="AB9" s="258" t="e">
        <f>#REF!</f>
        <v>#REF!</v>
      </c>
      <c r="AC9" s="259"/>
      <c r="AD9" s="259"/>
      <c r="AE9" s="259"/>
      <c r="AF9" s="259"/>
      <c r="AG9" s="259"/>
      <c r="AH9" s="259"/>
      <c r="AI9" s="259"/>
      <c r="AJ9" s="259"/>
      <c r="AK9" s="259"/>
      <c r="AL9" s="260"/>
      <c r="AM9" s="218" t="str">
        <f>IF(OR(ISBLANK(N9),ISBLANK(AO9)),"",IF(N9&gt;AO9,0,IF(N9=AO9,1,2)))</f>
        <v/>
      </c>
      <c r="AN9" s="218"/>
      <c r="AO9" s="228"/>
      <c r="AP9" s="229"/>
      <c r="AQ9" s="230"/>
      <c r="AR9" s="228"/>
      <c r="AS9" s="229"/>
      <c r="AT9" s="230"/>
      <c r="AU9" s="218" t="str">
        <f>IF(ISBLANK(Q9),"",Q9)</f>
        <v/>
      </c>
      <c r="AV9" s="218"/>
      <c r="AW9" s="232" t="str">
        <f t="shared" si="1"/>
        <v/>
      </c>
      <c r="AX9" s="232"/>
      <c r="AY9" s="232"/>
      <c r="AZ9" s="232"/>
      <c r="BB9" s="41"/>
      <c r="BF9" s="256" t="e">
        <f>#REF!</f>
        <v>#REF!</v>
      </c>
      <c r="BG9" s="257"/>
      <c r="BH9" s="257"/>
      <c r="BI9" s="257"/>
      <c r="BJ9" s="35"/>
      <c r="BK9" s="17" t="e">
        <f>#REF!</f>
        <v>#REF!</v>
      </c>
    </row>
    <row r="10" spans="1:77" s="17" customFormat="1" ht="14.1" customHeight="1">
      <c r="A10" s="258" t="e">
        <f>#REF!</f>
        <v>#REF!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60"/>
      <c r="L10" s="248" t="str">
        <f>IF(OR(ISBLANK(N10),ISBLANK(AO10)),"",IF(N10&gt;AO10,2,IF(N10=AO10,1,0)))</f>
        <v/>
      </c>
      <c r="M10" s="248"/>
      <c r="N10" s="227"/>
      <c r="O10" s="227"/>
      <c r="P10" s="227"/>
      <c r="Q10" s="228"/>
      <c r="R10" s="229"/>
      <c r="S10" s="227"/>
      <c r="T10" s="227"/>
      <c r="U10" s="227"/>
      <c r="V10" s="232" t="str">
        <f t="shared" si="0"/>
        <v/>
      </c>
      <c r="W10" s="232"/>
      <c r="X10" s="232"/>
      <c r="Y10" s="232"/>
      <c r="Z10" s="249" t="s">
        <v>1364</v>
      </c>
      <c r="AA10" s="249"/>
      <c r="AB10" s="258" t="e">
        <f>#REF!</f>
        <v>#REF!</v>
      </c>
      <c r="AC10" s="259"/>
      <c r="AD10" s="259"/>
      <c r="AE10" s="259"/>
      <c r="AF10" s="259"/>
      <c r="AG10" s="259"/>
      <c r="AH10" s="259"/>
      <c r="AI10" s="259"/>
      <c r="AJ10" s="259"/>
      <c r="AK10" s="259"/>
      <c r="AL10" s="260"/>
      <c r="AM10" s="218" t="str">
        <f>IF(OR(ISBLANK(N10),ISBLANK(AO10)),"",IF(N10&gt;AO10,0,IF(N10=AO10,1,2)))</f>
        <v/>
      </c>
      <c r="AN10" s="218"/>
      <c r="AO10" s="227"/>
      <c r="AP10" s="227"/>
      <c r="AQ10" s="227"/>
      <c r="AR10" s="227"/>
      <c r="AS10" s="227"/>
      <c r="AT10" s="227"/>
      <c r="AU10" s="218" t="str">
        <f>IF(ISBLANK(Q10),"",Q10)</f>
        <v/>
      </c>
      <c r="AV10" s="218"/>
      <c r="AW10" s="232" t="str">
        <f t="shared" si="1"/>
        <v/>
      </c>
      <c r="AX10" s="232"/>
      <c r="AY10" s="232"/>
      <c r="AZ10" s="232"/>
      <c r="BB10" s="41"/>
      <c r="BF10" s="256" t="e">
        <f>#REF!</f>
        <v>#REF!</v>
      </c>
      <c r="BG10" s="257"/>
      <c r="BH10" s="257"/>
      <c r="BI10" s="257"/>
      <c r="BJ10" s="35"/>
      <c r="BK10" s="17" t="e">
        <f>#REF!</f>
        <v>#REF!</v>
      </c>
    </row>
    <row r="11" spans="1:77" s="18" customFormat="1" ht="14.1" customHeight="1">
      <c r="G11" s="19"/>
      <c r="H11" s="19"/>
      <c r="I11" s="19"/>
      <c r="K11" s="19"/>
      <c r="L11" s="20"/>
      <c r="M11" s="21"/>
      <c r="N11" s="21"/>
      <c r="Q11" s="22"/>
      <c r="R11" s="22"/>
      <c r="S11" s="36"/>
      <c r="T11" s="36"/>
      <c r="U11" s="36"/>
      <c r="V11" s="223" t="s">
        <v>1365</v>
      </c>
      <c r="W11" s="224"/>
      <c r="X11" s="224"/>
      <c r="Y11" s="224"/>
      <c r="Z11" s="224"/>
      <c r="AA11" s="224"/>
      <c r="AB11" s="224"/>
      <c r="AC11" s="224"/>
      <c r="AD11" s="224"/>
      <c r="AE11" s="23"/>
      <c r="AF11" s="23"/>
      <c r="AG11" s="23"/>
      <c r="AH11" s="19"/>
      <c r="AJ11" s="20"/>
      <c r="AK11" s="20"/>
      <c r="AL11" s="20"/>
      <c r="AM11" s="21"/>
      <c r="AN11" s="20"/>
      <c r="AO11" s="21"/>
      <c r="AU11" s="22"/>
      <c r="AV11" s="22"/>
      <c r="AW11" s="37"/>
      <c r="AX11" s="255"/>
      <c r="AY11" s="255"/>
      <c r="AZ11" s="255"/>
      <c r="BB11" s="15"/>
      <c r="BF11" s="256" t="e">
        <f>#REF!</f>
        <v>#REF!</v>
      </c>
      <c r="BG11" s="257"/>
      <c r="BH11" s="257"/>
      <c r="BI11" s="257"/>
      <c r="BJ11" s="35"/>
      <c r="BK11" s="17" t="e">
        <f>#REF!</f>
        <v>#REF!</v>
      </c>
      <c r="BL11" s="42"/>
    </row>
    <row r="12" spans="1:77" s="17" customFormat="1" ht="14.1" customHeight="1">
      <c r="A12" s="250"/>
      <c r="B12" s="251"/>
      <c r="C12" s="251"/>
      <c r="D12" s="251"/>
      <c r="E12" s="251"/>
      <c r="F12" s="251"/>
      <c r="G12" s="251"/>
      <c r="H12" s="251"/>
      <c r="I12" s="251"/>
      <c r="J12" s="251"/>
      <c r="K12" s="252"/>
      <c r="L12" s="248" t="str">
        <f>IF(OR(ISBLANK(N12),ISBLANK(AO12)),"",IF(N12&gt;AO12,2,IF(N12=AO12,1,0)))</f>
        <v/>
      </c>
      <c r="M12" s="248"/>
      <c r="N12" s="228"/>
      <c r="O12" s="229"/>
      <c r="P12" s="230"/>
      <c r="Q12" s="228"/>
      <c r="R12" s="229"/>
      <c r="S12" s="228"/>
      <c r="T12" s="229"/>
      <c r="U12" s="230"/>
      <c r="V12" s="232" t="str">
        <f>IF(ISBLANK(Q12),"",ROUNDDOWN(N12/Q12,2))</f>
        <v/>
      </c>
      <c r="W12" s="232"/>
      <c r="X12" s="232"/>
      <c r="Y12" s="232"/>
      <c r="Z12" s="253" t="s">
        <v>1364</v>
      </c>
      <c r="AA12" s="254"/>
      <c r="AB12" s="250"/>
      <c r="AC12" s="251"/>
      <c r="AD12" s="251"/>
      <c r="AE12" s="251"/>
      <c r="AF12" s="251"/>
      <c r="AG12" s="251"/>
      <c r="AH12" s="251"/>
      <c r="AI12" s="251"/>
      <c r="AJ12" s="251"/>
      <c r="AK12" s="251"/>
      <c r="AL12" s="252"/>
      <c r="AM12" s="218" t="str">
        <f>IF(OR(ISBLANK(N12),ISBLANK(AO12)),"",IF(N12&gt;AO12,0,IF(N12=AO12,1,2)))</f>
        <v/>
      </c>
      <c r="AN12" s="218"/>
      <c r="AO12" s="228"/>
      <c r="AP12" s="229"/>
      <c r="AQ12" s="230"/>
      <c r="AR12" s="228"/>
      <c r="AS12" s="229"/>
      <c r="AT12" s="230"/>
      <c r="AU12" s="218" t="str">
        <f>IF(ISBLANK(Q12),"",Q12)</f>
        <v/>
      </c>
      <c r="AV12" s="218"/>
      <c r="AW12" s="232" t="str">
        <f>IF(ISTEXT(AU12),"",ROUNDDOWN(AO12/AU12,2))</f>
        <v/>
      </c>
      <c r="AX12" s="232"/>
      <c r="AY12" s="232"/>
      <c r="AZ12" s="232"/>
      <c r="BB12" s="41"/>
      <c r="BF12" s="256" t="e">
        <f>#REF!</f>
        <v>#REF!</v>
      </c>
      <c r="BG12" s="257"/>
      <c r="BH12" s="257"/>
      <c r="BI12" s="257"/>
      <c r="BJ12" s="35"/>
      <c r="BK12" s="17" t="e">
        <f>#REF!</f>
        <v>#REF!</v>
      </c>
    </row>
    <row r="13" spans="1:77" s="17" customFormat="1" ht="14.1" customHeight="1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2"/>
      <c r="L13" s="248" t="str">
        <f>IF(OR(ISBLANK(N13),ISBLANK(AO13)),"",IF(N13&gt;AO13,2,IF(N13=AO13,1,0)))</f>
        <v/>
      </c>
      <c r="M13" s="248"/>
      <c r="N13" s="228"/>
      <c r="O13" s="229"/>
      <c r="P13" s="230"/>
      <c r="Q13" s="228"/>
      <c r="R13" s="229"/>
      <c r="S13" s="228"/>
      <c r="T13" s="229"/>
      <c r="U13" s="230"/>
      <c r="V13" s="232" t="str">
        <f t="shared" ref="V13:V15" si="2">IF(ISBLANK(Q13),"",ROUNDDOWN(N13/Q13,2))</f>
        <v/>
      </c>
      <c r="W13" s="232"/>
      <c r="X13" s="232"/>
      <c r="Y13" s="232"/>
      <c r="Z13" s="253" t="s">
        <v>1364</v>
      </c>
      <c r="AA13" s="254"/>
      <c r="AB13" s="250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18" t="str">
        <f>IF(OR(ISBLANK(N13),ISBLANK(AO13)),"",IF(N13&gt;AO13,0,IF(N13=AO13,1,2)))</f>
        <v/>
      </c>
      <c r="AN13" s="218"/>
      <c r="AO13" s="228"/>
      <c r="AP13" s="229"/>
      <c r="AQ13" s="230"/>
      <c r="AR13" s="228"/>
      <c r="AS13" s="229"/>
      <c r="AT13" s="230"/>
      <c r="AU13" s="218" t="str">
        <f>IF(ISBLANK(Q13),"",Q13)</f>
        <v/>
      </c>
      <c r="AV13" s="218"/>
      <c r="AW13" s="232" t="str">
        <f t="shared" ref="AW13:AW15" si="3">IF(ISTEXT(AU13),"",ROUNDDOWN(AO13/AU13,2))</f>
        <v/>
      </c>
      <c r="AX13" s="232"/>
      <c r="AY13" s="232"/>
      <c r="AZ13" s="232"/>
      <c r="BB13" s="41"/>
      <c r="BF13" s="256" t="e">
        <f>#REF!</f>
        <v>#REF!</v>
      </c>
      <c r="BG13" s="257"/>
      <c r="BH13" s="257"/>
      <c r="BI13" s="257"/>
      <c r="BJ13" s="35"/>
      <c r="BK13" s="17" t="e">
        <f>#REF!</f>
        <v>#REF!</v>
      </c>
    </row>
    <row r="14" spans="1:77" s="17" customFormat="1" ht="14.1" customHeight="1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2"/>
      <c r="L14" s="248" t="str">
        <f>IF(OR(ISBLANK(N14),ISBLANK(AO14)),"",IF(N14&gt;AO14,2,IF(N14=AO14,1,0)))</f>
        <v/>
      </c>
      <c r="M14" s="248"/>
      <c r="N14" s="228"/>
      <c r="O14" s="229"/>
      <c r="P14" s="230"/>
      <c r="Q14" s="228"/>
      <c r="R14" s="229"/>
      <c r="S14" s="228"/>
      <c r="T14" s="229"/>
      <c r="U14" s="230"/>
      <c r="V14" s="232" t="str">
        <f t="shared" si="2"/>
        <v/>
      </c>
      <c r="W14" s="232"/>
      <c r="X14" s="232"/>
      <c r="Y14" s="232"/>
      <c r="Z14" s="253" t="s">
        <v>1364</v>
      </c>
      <c r="AA14" s="254"/>
      <c r="AB14" s="250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18" t="str">
        <f>IF(OR(ISBLANK(N14),ISBLANK(AO14)),"",IF(N14&gt;AO14,0,IF(N14=AO14,1,2)))</f>
        <v/>
      </c>
      <c r="AN14" s="218"/>
      <c r="AO14" s="228"/>
      <c r="AP14" s="229"/>
      <c r="AQ14" s="230"/>
      <c r="AR14" s="228"/>
      <c r="AS14" s="229"/>
      <c r="AT14" s="230"/>
      <c r="AU14" s="218" t="str">
        <f>IF(ISBLANK(Q14),"",Q14)</f>
        <v/>
      </c>
      <c r="AV14" s="218"/>
      <c r="AW14" s="232" t="str">
        <f t="shared" si="3"/>
        <v/>
      </c>
      <c r="AX14" s="232"/>
      <c r="AY14" s="232"/>
      <c r="AZ14" s="232"/>
      <c r="BB14" s="41"/>
      <c r="BF14" s="256" t="e">
        <f>#REF!</f>
        <v>#REF!</v>
      </c>
      <c r="BG14" s="257"/>
      <c r="BH14" s="257"/>
      <c r="BI14" s="257"/>
      <c r="BJ14" s="35"/>
      <c r="BK14" s="17" t="e">
        <f>#REF!</f>
        <v>#REF!</v>
      </c>
    </row>
    <row r="15" spans="1:77" s="17" customFormat="1" ht="14.1" customHeight="1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2"/>
      <c r="L15" s="248" t="str">
        <f>IF(OR(ISBLANK(N15),ISBLANK(AO15)),"",IF(N15&gt;AO15,2,IF(N15=AO15,1,0)))</f>
        <v/>
      </c>
      <c r="M15" s="248"/>
      <c r="N15" s="227"/>
      <c r="O15" s="227"/>
      <c r="P15" s="227"/>
      <c r="Q15" s="228"/>
      <c r="R15" s="229"/>
      <c r="S15" s="227"/>
      <c r="T15" s="227"/>
      <c r="U15" s="227"/>
      <c r="V15" s="232" t="str">
        <f t="shared" si="2"/>
        <v/>
      </c>
      <c r="W15" s="232"/>
      <c r="X15" s="232"/>
      <c r="Y15" s="232"/>
      <c r="Z15" s="249" t="s">
        <v>1364</v>
      </c>
      <c r="AA15" s="249"/>
      <c r="AB15" s="250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18" t="str">
        <f>IF(OR(ISBLANK(N15),ISBLANK(AO15)),"",IF(N15&gt;AO15,0,IF(N15=AO15,1,2)))</f>
        <v/>
      </c>
      <c r="AN15" s="218"/>
      <c r="AO15" s="227"/>
      <c r="AP15" s="227"/>
      <c r="AQ15" s="227"/>
      <c r="AR15" s="227"/>
      <c r="AS15" s="227"/>
      <c r="AT15" s="227"/>
      <c r="AU15" s="218" t="str">
        <f>IF(ISBLANK(Q15),"",Q15)</f>
        <v/>
      </c>
      <c r="AV15" s="218"/>
      <c r="AW15" s="232" t="str">
        <f t="shared" si="3"/>
        <v/>
      </c>
      <c r="AX15" s="232"/>
      <c r="AY15" s="232"/>
      <c r="AZ15" s="232"/>
      <c r="BB15" s="41"/>
      <c r="BF15" s="256" t="e">
        <f>#REF!</f>
        <v>#REF!</v>
      </c>
      <c r="BG15" s="257"/>
      <c r="BH15" s="257"/>
      <c r="BI15" s="257"/>
      <c r="BJ15" s="35"/>
      <c r="BK15" s="17" t="e">
        <f>#REF!</f>
        <v>#REF!</v>
      </c>
    </row>
    <row r="16" spans="1:77" s="18" customFormat="1" ht="14.1" customHeight="1">
      <c r="G16" s="19"/>
      <c r="H16" s="19"/>
      <c r="I16" s="19"/>
      <c r="K16" s="19"/>
      <c r="L16" s="20"/>
      <c r="M16" s="21"/>
      <c r="N16" s="21"/>
      <c r="Q16" s="22"/>
      <c r="R16" s="22"/>
      <c r="S16" s="36"/>
      <c r="T16" s="36"/>
      <c r="U16" s="36"/>
      <c r="V16" s="223" t="s">
        <v>1366</v>
      </c>
      <c r="W16" s="224"/>
      <c r="X16" s="224"/>
      <c r="Y16" s="224"/>
      <c r="Z16" s="224"/>
      <c r="AA16" s="224"/>
      <c r="AB16" s="224"/>
      <c r="AC16" s="224"/>
      <c r="AD16" s="224"/>
      <c r="AE16" s="225"/>
      <c r="AF16" s="23"/>
      <c r="AG16" s="23"/>
      <c r="AH16" s="19"/>
      <c r="AJ16" s="20"/>
      <c r="AK16" s="20"/>
      <c r="AL16" s="20"/>
      <c r="AM16" s="21"/>
      <c r="AN16" s="20"/>
      <c r="AO16" s="21"/>
      <c r="AU16" s="22"/>
      <c r="AV16" s="22"/>
      <c r="AW16" s="37"/>
      <c r="AX16" s="255"/>
      <c r="AY16" s="255"/>
      <c r="AZ16" s="255"/>
      <c r="BB16" s="15"/>
      <c r="BF16" s="13"/>
    </row>
    <row r="17" spans="1:54" s="17" customFormat="1" ht="14.1" customHeight="1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2"/>
      <c r="L17" s="248" t="str">
        <f>IF(OR(ISBLANK(N17),ISBLANK(AO17)),"",IF(N17&gt;AO17,2,IF(N17=AO17,1,0)))</f>
        <v/>
      </c>
      <c r="M17" s="248"/>
      <c r="N17" s="228"/>
      <c r="O17" s="229"/>
      <c r="P17" s="230"/>
      <c r="Q17" s="228"/>
      <c r="R17" s="229"/>
      <c r="S17" s="228"/>
      <c r="T17" s="229"/>
      <c r="U17" s="230"/>
      <c r="V17" s="232" t="str">
        <f>IF(ISBLANK(Q17),"",ROUNDDOWN(N17/Q17,2))</f>
        <v/>
      </c>
      <c r="W17" s="232"/>
      <c r="X17" s="232"/>
      <c r="Y17" s="232"/>
      <c r="Z17" s="253" t="s">
        <v>1364</v>
      </c>
      <c r="AA17" s="254"/>
      <c r="AB17" s="250"/>
      <c r="AC17" s="251"/>
      <c r="AD17" s="251"/>
      <c r="AE17" s="251"/>
      <c r="AF17" s="251"/>
      <c r="AG17" s="251"/>
      <c r="AH17" s="251"/>
      <c r="AI17" s="251"/>
      <c r="AJ17" s="251"/>
      <c r="AK17" s="251"/>
      <c r="AL17" s="252"/>
      <c r="AM17" s="218" t="str">
        <f>IF(OR(ISBLANK(N17),ISBLANK(AO17)),"",IF(N17&gt;AO17,0,IF(N17=AO17,1,2)))</f>
        <v/>
      </c>
      <c r="AN17" s="218"/>
      <c r="AO17" s="228"/>
      <c r="AP17" s="229"/>
      <c r="AQ17" s="230"/>
      <c r="AR17" s="228"/>
      <c r="AS17" s="229"/>
      <c r="AT17" s="230"/>
      <c r="AU17" s="218" t="str">
        <f>IF(ISBLANK(Q17),"",Q17)</f>
        <v/>
      </c>
      <c r="AV17" s="218"/>
      <c r="AW17" s="232" t="str">
        <f>IF(ISTEXT(AU17),"",ROUNDDOWN(AO17/AU17,2))</f>
        <v/>
      </c>
      <c r="AX17" s="232"/>
      <c r="AY17" s="232"/>
      <c r="AZ17" s="232"/>
      <c r="BB17" s="41"/>
    </row>
    <row r="18" spans="1:54" s="17" customFormat="1" ht="14.1" customHeight="1">
      <c r="A18" s="250"/>
      <c r="B18" s="251"/>
      <c r="C18" s="251"/>
      <c r="D18" s="251"/>
      <c r="E18" s="251"/>
      <c r="F18" s="251"/>
      <c r="G18" s="251"/>
      <c r="H18" s="251"/>
      <c r="I18" s="251"/>
      <c r="J18" s="251"/>
      <c r="K18" s="252"/>
      <c r="L18" s="248" t="str">
        <f>IF(OR(ISBLANK(N18),ISBLANK(AO18)),"",IF(N18&gt;AO18,2,IF(N18=AO18,1,0)))</f>
        <v/>
      </c>
      <c r="M18" s="248"/>
      <c r="N18" s="228"/>
      <c r="O18" s="229"/>
      <c r="P18" s="230"/>
      <c r="Q18" s="228"/>
      <c r="R18" s="229"/>
      <c r="S18" s="228"/>
      <c r="T18" s="229"/>
      <c r="U18" s="230"/>
      <c r="V18" s="232" t="str">
        <f t="shared" ref="V18:V20" si="4">IF(ISBLANK(Q18),"",ROUNDDOWN(N18/Q18,2))</f>
        <v/>
      </c>
      <c r="W18" s="232"/>
      <c r="X18" s="232"/>
      <c r="Y18" s="232"/>
      <c r="Z18" s="253" t="s">
        <v>1364</v>
      </c>
      <c r="AA18" s="254"/>
      <c r="AB18" s="250"/>
      <c r="AC18" s="251"/>
      <c r="AD18" s="251"/>
      <c r="AE18" s="251"/>
      <c r="AF18" s="251"/>
      <c r="AG18" s="251"/>
      <c r="AH18" s="251"/>
      <c r="AI18" s="251"/>
      <c r="AJ18" s="251"/>
      <c r="AK18" s="251"/>
      <c r="AL18" s="252"/>
      <c r="AM18" s="218" t="str">
        <f>IF(OR(ISBLANK(N18),ISBLANK(AO18)),"",IF(N18&gt;AO18,0,IF(N18=AO18,1,2)))</f>
        <v/>
      </c>
      <c r="AN18" s="218"/>
      <c r="AO18" s="228"/>
      <c r="AP18" s="229"/>
      <c r="AQ18" s="230"/>
      <c r="AR18" s="228"/>
      <c r="AS18" s="229"/>
      <c r="AT18" s="230"/>
      <c r="AU18" s="218" t="str">
        <f>IF(ISBLANK(Q18),"",Q18)</f>
        <v/>
      </c>
      <c r="AV18" s="218"/>
      <c r="AW18" s="232" t="str">
        <f t="shared" ref="AW18:AW20" si="5">IF(ISTEXT(AU18),"",ROUNDDOWN(AO18/AU18,2))</f>
        <v/>
      </c>
      <c r="AX18" s="232"/>
      <c r="AY18" s="232"/>
      <c r="AZ18" s="232"/>
      <c r="BB18" s="41"/>
    </row>
    <row r="19" spans="1:54" s="17" customFormat="1" ht="14.1" customHeight="1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2"/>
      <c r="L19" s="248" t="str">
        <f>IF(OR(ISBLANK(N19),ISBLANK(AO19)),"",IF(N19&gt;AO19,2,IF(N19=AO19,1,0)))</f>
        <v/>
      </c>
      <c r="M19" s="248"/>
      <c r="N19" s="228"/>
      <c r="O19" s="229"/>
      <c r="P19" s="230"/>
      <c r="Q19" s="228"/>
      <c r="R19" s="229"/>
      <c r="S19" s="228"/>
      <c r="T19" s="229"/>
      <c r="U19" s="230"/>
      <c r="V19" s="232" t="str">
        <f t="shared" si="4"/>
        <v/>
      </c>
      <c r="W19" s="232"/>
      <c r="X19" s="232"/>
      <c r="Y19" s="232"/>
      <c r="Z19" s="253" t="s">
        <v>1364</v>
      </c>
      <c r="AA19" s="254"/>
      <c r="AB19" s="250"/>
      <c r="AC19" s="251"/>
      <c r="AD19" s="251"/>
      <c r="AE19" s="251"/>
      <c r="AF19" s="251"/>
      <c r="AG19" s="251"/>
      <c r="AH19" s="251"/>
      <c r="AI19" s="251"/>
      <c r="AJ19" s="251"/>
      <c r="AK19" s="251"/>
      <c r="AL19" s="252"/>
      <c r="AM19" s="218" t="str">
        <f>IF(OR(ISBLANK(N19),ISBLANK(AO19)),"",IF(N19&gt;AO19,0,IF(N19=AO19,1,2)))</f>
        <v/>
      </c>
      <c r="AN19" s="218"/>
      <c r="AO19" s="228"/>
      <c r="AP19" s="229"/>
      <c r="AQ19" s="230"/>
      <c r="AR19" s="228"/>
      <c r="AS19" s="229"/>
      <c r="AT19" s="230"/>
      <c r="AU19" s="218" t="str">
        <f>IF(ISBLANK(Q19),"",Q19)</f>
        <v/>
      </c>
      <c r="AV19" s="218"/>
      <c r="AW19" s="232" t="str">
        <f t="shared" si="5"/>
        <v/>
      </c>
      <c r="AX19" s="232"/>
      <c r="AY19" s="232"/>
      <c r="AZ19" s="232"/>
      <c r="BB19" s="41"/>
    </row>
    <row r="20" spans="1:54" s="17" customFormat="1" ht="14.1" customHeight="1">
      <c r="A20" s="250"/>
      <c r="B20" s="251"/>
      <c r="C20" s="251"/>
      <c r="D20" s="251"/>
      <c r="E20" s="251"/>
      <c r="F20" s="251"/>
      <c r="G20" s="251"/>
      <c r="H20" s="251"/>
      <c r="I20" s="251"/>
      <c r="J20" s="251"/>
      <c r="K20" s="252"/>
      <c r="L20" s="248" t="str">
        <f>IF(OR(ISBLANK(N20),ISBLANK(AO20)),"",IF(N20&gt;AO20,2,IF(N20=AO20,1,0)))</f>
        <v/>
      </c>
      <c r="M20" s="248"/>
      <c r="N20" s="227"/>
      <c r="O20" s="227"/>
      <c r="P20" s="227"/>
      <c r="Q20" s="228"/>
      <c r="R20" s="229"/>
      <c r="S20" s="227"/>
      <c r="T20" s="227"/>
      <c r="U20" s="227"/>
      <c r="V20" s="232" t="str">
        <f t="shared" si="4"/>
        <v/>
      </c>
      <c r="W20" s="232"/>
      <c r="X20" s="232"/>
      <c r="Y20" s="232"/>
      <c r="Z20" s="249" t="s">
        <v>1364</v>
      </c>
      <c r="AA20" s="249"/>
      <c r="AB20" s="250"/>
      <c r="AC20" s="251"/>
      <c r="AD20" s="251"/>
      <c r="AE20" s="251"/>
      <c r="AF20" s="251"/>
      <c r="AG20" s="251"/>
      <c r="AH20" s="251"/>
      <c r="AI20" s="251"/>
      <c r="AJ20" s="251"/>
      <c r="AK20" s="251"/>
      <c r="AL20" s="252"/>
      <c r="AM20" s="218" t="str">
        <f>IF(OR(ISBLANK(N20),ISBLANK(AO20)),"",IF(N20&gt;AO20,0,IF(N20=AO20,1,2)))</f>
        <v/>
      </c>
      <c r="AN20" s="218"/>
      <c r="AO20" s="227"/>
      <c r="AP20" s="227"/>
      <c r="AQ20" s="227"/>
      <c r="AR20" s="227"/>
      <c r="AS20" s="227"/>
      <c r="AT20" s="227"/>
      <c r="AU20" s="218" t="str">
        <f>IF(ISBLANK(Q20),"",Q20)</f>
        <v/>
      </c>
      <c r="AV20" s="218"/>
      <c r="AW20" s="232" t="str">
        <f t="shared" si="5"/>
        <v/>
      </c>
      <c r="AX20" s="232"/>
      <c r="AY20" s="232"/>
      <c r="AZ20" s="232"/>
      <c r="BB20" s="41"/>
    </row>
    <row r="21" spans="1:54" s="18" customFormat="1" ht="14.1" customHeight="1">
      <c r="G21" s="19"/>
      <c r="H21" s="19"/>
      <c r="I21" s="19"/>
      <c r="K21" s="19"/>
      <c r="L21" s="20"/>
      <c r="M21" s="21"/>
      <c r="N21" s="21"/>
      <c r="Q21" s="22"/>
      <c r="R21" s="22"/>
      <c r="S21" s="36"/>
      <c r="T21" s="36"/>
      <c r="U21" s="36"/>
      <c r="V21" s="223" t="s">
        <v>1367</v>
      </c>
      <c r="W21" s="224"/>
      <c r="X21" s="224"/>
      <c r="Y21" s="224"/>
      <c r="Z21" s="224"/>
      <c r="AA21" s="224"/>
      <c r="AB21" s="224"/>
      <c r="AC21" s="224"/>
      <c r="AD21" s="225"/>
      <c r="AE21" s="23"/>
      <c r="AF21" s="23"/>
      <c r="AG21" s="23"/>
      <c r="AH21" s="19"/>
      <c r="AJ21" s="20"/>
      <c r="AK21" s="20"/>
      <c r="AL21" s="20"/>
      <c r="AM21" s="21"/>
      <c r="AN21" s="20"/>
      <c r="AO21" s="21"/>
      <c r="AU21" s="22"/>
      <c r="AV21" s="22"/>
      <c r="AW21" s="37"/>
      <c r="AX21" s="255"/>
      <c r="AY21" s="255"/>
      <c r="AZ21" s="255"/>
      <c r="BB21" s="15"/>
    </row>
    <row r="22" spans="1:54" s="17" customFormat="1" ht="14.1" customHeight="1">
      <c r="A22" s="250"/>
      <c r="B22" s="251"/>
      <c r="C22" s="251"/>
      <c r="D22" s="251"/>
      <c r="E22" s="251"/>
      <c r="F22" s="251"/>
      <c r="G22" s="251"/>
      <c r="H22" s="251"/>
      <c r="I22" s="251"/>
      <c r="J22" s="251"/>
      <c r="K22" s="252"/>
      <c r="L22" s="248" t="str">
        <f>IF(OR(ISBLANK(N22),ISBLANK(AO22)),"",IF(N22&gt;AO22,2,IF(N22=AO22,1,0)))</f>
        <v/>
      </c>
      <c r="M22" s="248"/>
      <c r="N22" s="228"/>
      <c r="O22" s="229"/>
      <c r="P22" s="230"/>
      <c r="Q22" s="228"/>
      <c r="R22" s="229"/>
      <c r="S22" s="228"/>
      <c r="T22" s="229"/>
      <c r="U22" s="230"/>
      <c r="V22" s="232" t="str">
        <f>IF(ISBLANK(Q22),"",ROUNDDOWN(N22/Q22,2))</f>
        <v/>
      </c>
      <c r="W22" s="232"/>
      <c r="X22" s="232"/>
      <c r="Y22" s="232"/>
      <c r="Z22" s="253" t="s">
        <v>1364</v>
      </c>
      <c r="AA22" s="254"/>
      <c r="AB22" s="250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  <c r="AM22" s="218" t="str">
        <f>IF(OR(ISBLANK(N22),ISBLANK(AO22)),"",IF(N22&gt;AO22,0,IF(N22=AO22,1,2)))</f>
        <v/>
      </c>
      <c r="AN22" s="218"/>
      <c r="AO22" s="228"/>
      <c r="AP22" s="229"/>
      <c r="AQ22" s="230"/>
      <c r="AR22" s="228"/>
      <c r="AS22" s="229"/>
      <c r="AT22" s="230"/>
      <c r="AU22" s="218" t="str">
        <f>IF(ISBLANK(Q22),"",Q22)</f>
        <v/>
      </c>
      <c r="AV22" s="218"/>
      <c r="AW22" s="232" t="str">
        <f>IF(ISTEXT(AU22),"",ROUNDDOWN(AO22/AU22,2))</f>
        <v/>
      </c>
      <c r="AX22" s="232"/>
      <c r="AY22" s="232"/>
      <c r="AZ22" s="232"/>
      <c r="BB22" s="41"/>
    </row>
    <row r="23" spans="1:54" s="17" customFormat="1" ht="14.1" customHeight="1">
      <c r="A23" s="250"/>
      <c r="B23" s="251"/>
      <c r="C23" s="251"/>
      <c r="D23" s="251"/>
      <c r="E23" s="251"/>
      <c r="F23" s="251"/>
      <c r="G23" s="251"/>
      <c r="H23" s="251"/>
      <c r="I23" s="251"/>
      <c r="J23" s="251"/>
      <c r="K23" s="252"/>
      <c r="L23" s="248" t="str">
        <f>IF(OR(ISBLANK(N23),ISBLANK(AO23)),"",IF(N23&gt;AO23,2,IF(N23=AO23,1,0)))</f>
        <v/>
      </c>
      <c r="M23" s="248"/>
      <c r="N23" s="228"/>
      <c r="O23" s="229"/>
      <c r="P23" s="230"/>
      <c r="Q23" s="228"/>
      <c r="R23" s="229"/>
      <c r="S23" s="228"/>
      <c r="T23" s="229"/>
      <c r="U23" s="230"/>
      <c r="V23" s="232" t="str">
        <f t="shared" ref="V23:V25" si="6">IF(ISBLANK(Q23),"",ROUNDDOWN(N23/Q23,2))</f>
        <v/>
      </c>
      <c r="W23" s="232"/>
      <c r="X23" s="232"/>
      <c r="Y23" s="232"/>
      <c r="Z23" s="253" t="s">
        <v>1364</v>
      </c>
      <c r="AA23" s="254"/>
      <c r="AB23" s="250"/>
      <c r="AC23" s="251"/>
      <c r="AD23" s="251"/>
      <c r="AE23" s="251"/>
      <c r="AF23" s="251"/>
      <c r="AG23" s="251"/>
      <c r="AH23" s="251"/>
      <c r="AI23" s="251"/>
      <c r="AJ23" s="251"/>
      <c r="AK23" s="251"/>
      <c r="AL23" s="252"/>
      <c r="AM23" s="218" t="str">
        <f>IF(OR(ISBLANK(N23),ISBLANK(AO23)),"",IF(N23&gt;AO23,0,IF(N23=AO23,1,2)))</f>
        <v/>
      </c>
      <c r="AN23" s="218"/>
      <c r="AO23" s="228"/>
      <c r="AP23" s="229"/>
      <c r="AQ23" s="230"/>
      <c r="AR23" s="228"/>
      <c r="AS23" s="229"/>
      <c r="AT23" s="230"/>
      <c r="AU23" s="218" t="str">
        <f>IF(ISBLANK(Q23),"",Q23)</f>
        <v/>
      </c>
      <c r="AV23" s="218"/>
      <c r="AW23" s="232" t="str">
        <f t="shared" ref="AW23:AW25" si="7">IF(ISTEXT(AU23),"",ROUNDDOWN(AO23/AU23,2))</f>
        <v/>
      </c>
      <c r="AX23" s="232"/>
      <c r="AY23" s="232"/>
      <c r="AZ23" s="232"/>
      <c r="BB23" s="41"/>
    </row>
    <row r="24" spans="1:54" s="17" customFormat="1" ht="14.1" customHeight="1">
      <c r="A24" s="250"/>
      <c r="B24" s="251"/>
      <c r="C24" s="251"/>
      <c r="D24" s="251"/>
      <c r="E24" s="251"/>
      <c r="F24" s="251"/>
      <c r="G24" s="251"/>
      <c r="H24" s="251"/>
      <c r="I24" s="251"/>
      <c r="J24" s="251"/>
      <c r="K24" s="252"/>
      <c r="L24" s="248" t="str">
        <f>IF(OR(ISBLANK(N24),ISBLANK(AO24)),"",IF(N24&gt;AO24,2,IF(N24=AO24,1,0)))</f>
        <v/>
      </c>
      <c r="M24" s="248"/>
      <c r="N24" s="228"/>
      <c r="O24" s="229"/>
      <c r="P24" s="230"/>
      <c r="Q24" s="228"/>
      <c r="R24" s="229"/>
      <c r="S24" s="228"/>
      <c r="T24" s="229"/>
      <c r="U24" s="230"/>
      <c r="V24" s="232" t="str">
        <f t="shared" si="6"/>
        <v/>
      </c>
      <c r="W24" s="232"/>
      <c r="X24" s="232"/>
      <c r="Y24" s="232"/>
      <c r="Z24" s="253" t="s">
        <v>1364</v>
      </c>
      <c r="AA24" s="254"/>
      <c r="AB24" s="250"/>
      <c r="AC24" s="251"/>
      <c r="AD24" s="251"/>
      <c r="AE24" s="251"/>
      <c r="AF24" s="251"/>
      <c r="AG24" s="251"/>
      <c r="AH24" s="251"/>
      <c r="AI24" s="251"/>
      <c r="AJ24" s="251"/>
      <c r="AK24" s="251"/>
      <c r="AL24" s="252"/>
      <c r="AM24" s="218" t="str">
        <f>IF(OR(ISBLANK(N24),ISBLANK(AO24)),"",IF(N24&gt;AO24,0,IF(N24=AO24,1,2)))</f>
        <v/>
      </c>
      <c r="AN24" s="218"/>
      <c r="AO24" s="228"/>
      <c r="AP24" s="229"/>
      <c r="AQ24" s="230"/>
      <c r="AR24" s="228"/>
      <c r="AS24" s="229"/>
      <c r="AT24" s="230"/>
      <c r="AU24" s="218" t="str">
        <f>IF(ISBLANK(Q24),"",Q24)</f>
        <v/>
      </c>
      <c r="AV24" s="218"/>
      <c r="AW24" s="232" t="str">
        <f t="shared" si="7"/>
        <v/>
      </c>
      <c r="AX24" s="232"/>
      <c r="AY24" s="232"/>
      <c r="AZ24" s="232"/>
      <c r="BB24" s="41"/>
    </row>
    <row r="25" spans="1:54" s="17" customFormat="1" ht="14.1" customHeight="1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2"/>
      <c r="L25" s="248" t="str">
        <f>IF(OR(ISBLANK(N25),ISBLANK(AO25)),"",IF(N25&gt;AO25,2,IF(N25=AO25,1,0)))</f>
        <v/>
      </c>
      <c r="M25" s="248"/>
      <c r="N25" s="227"/>
      <c r="O25" s="227"/>
      <c r="P25" s="227"/>
      <c r="Q25" s="228"/>
      <c r="R25" s="229"/>
      <c r="S25" s="227"/>
      <c r="T25" s="227"/>
      <c r="U25" s="227"/>
      <c r="V25" s="232" t="str">
        <f t="shared" si="6"/>
        <v/>
      </c>
      <c r="W25" s="232"/>
      <c r="X25" s="232"/>
      <c r="Y25" s="232"/>
      <c r="Z25" s="249" t="s">
        <v>1364</v>
      </c>
      <c r="AA25" s="249"/>
      <c r="AB25" s="250"/>
      <c r="AC25" s="251"/>
      <c r="AD25" s="251"/>
      <c r="AE25" s="251"/>
      <c r="AF25" s="251"/>
      <c r="AG25" s="251"/>
      <c r="AH25" s="251"/>
      <c r="AI25" s="251"/>
      <c r="AJ25" s="251"/>
      <c r="AK25" s="251"/>
      <c r="AL25" s="252"/>
      <c r="AM25" s="218" t="str">
        <f>IF(OR(ISBLANK(N25),ISBLANK(AO25)),"",IF(N25&gt;AO25,0,IF(N25=AO25,1,2)))</f>
        <v/>
      </c>
      <c r="AN25" s="218"/>
      <c r="AO25" s="227"/>
      <c r="AP25" s="227"/>
      <c r="AQ25" s="227"/>
      <c r="AR25" s="227"/>
      <c r="AS25" s="227"/>
      <c r="AT25" s="227"/>
      <c r="AU25" s="218" t="str">
        <f>IF(ISBLANK(Q25),"",Q25)</f>
        <v/>
      </c>
      <c r="AV25" s="218"/>
      <c r="AW25" s="232" t="str">
        <f t="shared" si="7"/>
        <v/>
      </c>
      <c r="AX25" s="232"/>
      <c r="AY25" s="232"/>
      <c r="AZ25" s="232"/>
      <c r="BB25" s="41"/>
    </row>
    <row r="26" spans="1:54" s="18" customFormat="1" ht="14.1" customHeight="1">
      <c r="G26" s="19"/>
      <c r="H26" s="19"/>
      <c r="I26" s="19"/>
      <c r="K26" s="19"/>
      <c r="L26" s="20"/>
      <c r="M26" s="21"/>
      <c r="N26" s="21"/>
      <c r="Q26" s="22"/>
      <c r="R26" s="22"/>
      <c r="S26" s="36"/>
      <c r="T26" s="36"/>
      <c r="U26" s="36"/>
      <c r="V26" s="223" t="s">
        <v>1368</v>
      </c>
      <c r="W26" s="224"/>
      <c r="X26" s="224"/>
      <c r="Y26" s="224"/>
      <c r="Z26" s="224"/>
      <c r="AA26" s="224"/>
      <c r="AB26" s="224"/>
      <c r="AC26" s="224"/>
      <c r="AD26" s="225"/>
      <c r="AE26" s="23"/>
      <c r="AF26" s="23"/>
      <c r="AG26" s="23"/>
      <c r="AH26" s="19"/>
      <c r="AJ26" s="20"/>
      <c r="AK26" s="20"/>
      <c r="AL26" s="20"/>
      <c r="AM26" s="21"/>
      <c r="AN26" s="20"/>
      <c r="AO26" s="21"/>
      <c r="AU26" s="22"/>
      <c r="AV26" s="22"/>
      <c r="AW26" s="37"/>
      <c r="AX26" s="255"/>
      <c r="AY26" s="255"/>
      <c r="AZ26" s="255"/>
      <c r="BB26" s="15"/>
    </row>
    <row r="27" spans="1:54" s="17" customFormat="1" ht="14.1" customHeight="1">
      <c r="A27" s="250"/>
      <c r="B27" s="251"/>
      <c r="C27" s="251"/>
      <c r="D27" s="251"/>
      <c r="E27" s="251"/>
      <c r="F27" s="251"/>
      <c r="G27" s="251"/>
      <c r="H27" s="251"/>
      <c r="I27" s="251"/>
      <c r="J27" s="251"/>
      <c r="K27" s="252"/>
      <c r="L27" s="248" t="str">
        <f>IF(OR(ISBLANK(N27),ISBLANK(AO27)),"",IF(N27&gt;AO27,2,IF(N27=AO27,1,0)))</f>
        <v/>
      </c>
      <c r="M27" s="248"/>
      <c r="N27" s="228"/>
      <c r="O27" s="229"/>
      <c r="P27" s="230"/>
      <c r="Q27" s="228"/>
      <c r="R27" s="229"/>
      <c r="S27" s="228"/>
      <c r="T27" s="229"/>
      <c r="U27" s="230"/>
      <c r="V27" s="232" t="str">
        <f>IF(ISBLANK(Q27),"",ROUNDDOWN(N27/Q27,2))</f>
        <v/>
      </c>
      <c r="W27" s="232"/>
      <c r="X27" s="232"/>
      <c r="Y27" s="232"/>
      <c r="Z27" s="253" t="s">
        <v>1364</v>
      </c>
      <c r="AA27" s="254"/>
      <c r="AB27" s="250"/>
      <c r="AC27" s="251"/>
      <c r="AD27" s="251"/>
      <c r="AE27" s="251"/>
      <c r="AF27" s="251"/>
      <c r="AG27" s="251"/>
      <c r="AH27" s="251"/>
      <c r="AI27" s="251"/>
      <c r="AJ27" s="251"/>
      <c r="AK27" s="251"/>
      <c r="AL27" s="252"/>
      <c r="AM27" s="218" t="str">
        <f>IF(OR(ISBLANK(N27),ISBLANK(AO27)),"",IF(N27&gt;AO27,0,IF(N27=AO27,1,2)))</f>
        <v/>
      </c>
      <c r="AN27" s="218"/>
      <c r="AO27" s="228"/>
      <c r="AP27" s="229"/>
      <c r="AQ27" s="230"/>
      <c r="AR27" s="228"/>
      <c r="AS27" s="229"/>
      <c r="AT27" s="230"/>
      <c r="AU27" s="218" t="str">
        <f>IF(ISBLANK(Q27),"",Q27)</f>
        <v/>
      </c>
      <c r="AV27" s="218"/>
      <c r="AW27" s="232" t="str">
        <f>IF(ISTEXT(AU27),"",ROUNDDOWN(AO27/AU27,2))</f>
        <v/>
      </c>
      <c r="AX27" s="232"/>
      <c r="AY27" s="232"/>
      <c r="AZ27" s="232"/>
      <c r="BB27" s="41"/>
    </row>
    <row r="28" spans="1:54" s="17" customFormat="1" ht="14.1" customHeight="1">
      <c r="A28" s="250"/>
      <c r="B28" s="251"/>
      <c r="C28" s="251"/>
      <c r="D28" s="251"/>
      <c r="E28" s="251"/>
      <c r="F28" s="251"/>
      <c r="G28" s="251"/>
      <c r="H28" s="251"/>
      <c r="I28" s="251"/>
      <c r="J28" s="251"/>
      <c r="K28" s="252"/>
      <c r="L28" s="248" t="str">
        <f>IF(OR(ISBLANK(N28),ISBLANK(AO28)),"",IF(N28&gt;AO28,2,IF(N28=AO28,1,0)))</f>
        <v/>
      </c>
      <c r="M28" s="248"/>
      <c r="N28" s="228"/>
      <c r="O28" s="229"/>
      <c r="P28" s="230"/>
      <c r="Q28" s="228"/>
      <c r="R28" s="229"/>
      <c r="S28" s="228"/>
      <c r="T28" s="229"/>
      <c r="U28" s="230"/>
      <c r="V28" s="232" t="str">
        <f t="shared" ref="V28:V30" si="8">IF(ISBLANK(Q28),"",ROUNDDOWN(N28/Q28,2))</f>
        <v/>
      </c>
      <c r="W28" s="232"/>
      <c r="X28" s="232"/>
      <c r="Y28" s="232"/>
      <c r="Z28" s="253" t="s">
        <v>1364</v>
      </c>
      <c r="AA28" s="254"/>
      <c r="AB28" s="250"/>
      <c r="AC28" s="251"/>
      <c r="AD28" s="251"/>
      <c r="AE28" s="251"/>
      <c r="AF28" s="251"/>
      <c r="AG28" s="251"/>
      <c r="AH28" s="251"/>
      <c r="AI28" s="251"/>
      <c r="AJ28" s="251"/>
      <c r="AK28" s="251"/>
      <c r="AL28" s="252"/>
      <c r="AM28" s="218" t="str">
        <f>IF(OR(ISBLANK(N28),ISBLANK(AO28)),"",IF(N28&gt;AO28,0,IF(N28=AO28,1,2)))</f>
        <v/>
      </c>
      <c r="AN28" s="218"/>
      <c r="AO28" s="228"/>
      <c r="AP28" s="229"/>
      <c r="AQ28" s="230"/>
      <c r="AR28" s="228"/>
      <c r="AS28" s="229"/>
      <c r="AT28" s="230"/>
      <c r="AU28" s="218" t="str">
        <f>IF(ISBLANK(Q28),"",Q28)</f>
        <v/>
      </c>
      <c r="AV28" s="218"/>
      <c r="AW28" s="232" t="str">
        <f t="shared" ref="AW28:AW30" si="9">IF(ISTEXT(AU28),"",ROUNDDOWN(AO28/AU28,2))</f>
        <v/>
      </c>
      <c r="AX28" s="232"/>
      <c r="AY28" s="232"/>
      <c r="AZ28" s="232"/>
      <c r="BB28" s="41"/>
    </row>
    <row r="29" spans="1:54" s="17" customFormat="1" ht="14.1" customHeight="1">
      <c r="A29" s="250"/>
      <c r="B29" s="251"/>
      <c r="C29" s="251"/>
      <c r="D29" s="251"/>
      <c r="E29" s="251"/>
      <c r="F29" s="251"/>
      <c r="G29" s="251"/>
      <c r="H29" s="251"/>
      <c r="I29" s="251"/>
      <c r="J29" s="251"/>
      <c r="K29" s="252"/>
      <c r="L29" s="248" t="str">
        <f>IF(OR(ISBLANK(N29),ISBLANK(AO29)),"",IF(N29&gt;AO29,2,IF(N29=AO29,1,0)))</f>
        <v/>
      </c>
      <c r="M29" s="248"/>
      <c r="N29" s="228"/>
      <c r="O29" s="229"/>
      <c r="P29" s="230"/>
      <c r="Q29" s="228"/>
      <c r="R29" s="229"/>
      <c r="S29" s="228"/>
      <c r="T29" s="229"/>
      <c r="U29" s="230"/>
      <c r="V29" s="232" t="str">
        <f t="shared" si="8"/>
        <v/>
      </c>
      <c r="W29" s="232"/>
      <c r="X29" s="232"/>
      <c r="Y29" s="232"/>
      <c r="Z29" s="253" t="s">
        <v>1364</v>
      </c>
      <c r="AA29" s="254"/>
      <c r="AB29" s="250"/>
      <c r="AC29" s="251"/>
      <c r="AD29" s="251"/>
      <c r="AE29" s="251"/>
      <c r="AF29" s="251"/>
      <c r="AG29" s="251"/>
      <c r="AH29" s="251"/>
      <c r="AI29" s="251"/>
      <c r="AJ29" s="251"/>
      <c r="AK29" s="251"/>
      <c r="AL29" s="252"/>
      <c r="AM29" s="218" t="str">
        <f>IF(OR(ISBLANK(N29),ISBLANK(AO29)),"",IF(N29&gt;AO29,0,IF(N29=AO29,1,2)))</f>
        <v/>
      </c>
      <c r="AN29" s="218"/>
      <c r="AO29" s="228"/>
      <c r="AP29" s="229"/>
      <c r="AQ29" s="230"/>
      <c r="AR29" s="228"/>
      <c r="AS29" s="229"/>
      <c r="AT29" s="230"/>
      <c r="AU29" s="218" t="str">
        <f>IF(ISBLANK(Q29),"",Q29)</f>
        <v/>
      </c>
      <c r="AV29" s="218"/>
      <c r="AW29" s="232" t="str">
        <f t="shared" si="9"/>
        <v/>
      </c>
      <c r="AX29" s="232"/>
      <c r="AY29" s="232"/>
      <c r="AZ29" s="232"/>
      <c r="BB29" s="41"/>
    </row>
    <row r="30" spans="1:54" s="17" customFormat="1" ht="14.1" customHeight="1">
      <c r="A30" s="250"/>
      <c r="B30" s="251"/>
      <c r="C30" s="251"/>
      <c r="D30" s="251"/>
      <c r="E30" s="251"/>
      <c r="F30" s="251"/>
      <c r="G30" s="251"/>
      <c r="H30" s="251"/>
      <c r="I30" s="251"/>
      <c r="J30" s="251"/>
      <c r="K30" s="252"/>
      <c r="L30" s="248" t="str">
        <f>IF(OR(ISBLANK(N30),ISBLANK(AO30)),"",IF(N30&gt;AO30,2,IF(N30=AO30,1,0)))</f>
        <v/>
      </c>
      <c r="M30" s="248"/>
      <c r="N30" s="227"/>
      <c r="O30" s="227"/>
      <c r="P30" s="227"/>
      <c r="Q30" s="228"/>
      <c r="R30" s="229"/>
      <c r="S30" s="227"/>
      <c r="T30" s="227"/>
      <c r="U30" s="227"/>
      <c r="V30" s="232" t="str">
        <f t="shared" si="8"/>
        <v/>
      </c>
      <c r="W30" s="232"/>
      <c r="X30" s="232"/>
      <c r="Y30" s="232"/>
      <c r="Z30" s="249" t="s">
        <v>1364</v>
      </c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1"/>
      <c r="AL30" s="252"/>
      <c r="AM30" s="218" t="str">
        <f>IF(OR(ISBLANK(N30),ISBLANK(AO30)),"",IF(N30&gt;AO30,0,IF(N30=AO30,1,2)))</f>
        <v/>
      </c>
      <c r="AN30" s="218"/>
      <c r="AO30" s="227"/>
      <c r="AP30" s="227"/>
      <c r="AQ30" s="227"/>
      <c r="AR30" s="227"/>
      <c r="AS30" s="227"/>
      <c r="AT30" s="227"/>
      <c r="AU30" s="218" t="str">
        <f>IF(ISBLANK(Q30),"",Q30)</f>
        <v/>
      </c>
      <c r="AV30" s="218"/>
      <c r="AW30" s="232" t="str">
        <f t="shared" si="9"/>
        <v/>
      </c>
      <c r="AX30" s="232"/>
      <c r="AY30" s="232"/>
      <c r="AZ30" s="232"/>
      <c r="BB30" s="41"/>
    </row>
    <row r="31" spans="1:54" s="18" customFormat="1" ht="14.1" customHeight="1">
      <c r="G31" s="19"/>
      <c r="H31" s="19"/>
      <c r="I31" s="19"/>
      <c r="K31" s="19"/>
      <c r="L31" s="20"/>
      <c r="M31" s="21"/>
      <c r="N31" s="21"/>
      <c r="Q31" s="22"/>
      <c r="R31" s="22"/>
      <c r="S31" s="36"/>
      <c r="T31" s="36"/>
      <c r="U31" s="36"/>
      <c r="V31" s="223" t="s">
        <v>1369</v>
      </c>
      <c r="W31" s="224"/>
      <c r="X31" s="224"/>
      <c r="Y31" s="224"/>
      <c r="Z31" s="224"/>
      <c r="AA31" s="224"/>
      <c r="AB31" s="224"/>
      <c r="AC31" s="224"/>
      <c r="AD31" s="225"/>
      <c r="AE31" s="23"/>
      <c r="AF31" s="23"/>
      <c r="AG31" s="23"/>
      <c r="AH31" s="19"/>
      <c r="AJ31" s="20"/>
      <c r="AK31" s="20"/>
      <c r="AL31" s="20"/>
      <c r="AM31" s="21"/>
      <c r="AN31" s="24"/>
      <c r="AO31" s="21"/>
      <c r="AU31" s="22"/>
      <c r="AV31" s="22"/>
      <c r="AW31" s="37"/>
      <c r="AX31" s="255"/>
      <c r="AY31" s="255"/>
      <c r="AZ31" s="255"/>
      <c r="BB31" s="15"/>
    </row>
    <row r="32" spans="1:54" s="17" customFormat="1" ht="14.1" customHeight="1">
      <c r="A32" s="250"/>
      <c r="B32" s="251"/>
      <c r="C32" s="251"/>
      <c r="D32" s="251"/>
      <c r="E32" s="251"/>
      <c r="F32" s="251"/>
      <c r="G32" s="251"/>
      <c r="H32" s="251"/>
      <c r="I32" s="251"/>
      <c r="J32" s="251"/>
      <c r="K32" s="252"/>
      <c r="L32" s="248" t="str">
        <f>IF(OR(ISBLANK(N32),ISBLANK(AO32)),"",IF(N32&gt;AO32,2,IF(N32=AO32,1,0)))</f>
        <v/>
      </c>
      <c r="M32" s="248"/>
      <c r="N32" s="228"/>
      <c r="O32" s="229"/>
      <c r="P32" s="230"/>
      <c r="Q32" s="228"/>
      <c r="R32" s="229"/>
      <c r="S32" s="228"/>
      <c r="T32" s="229"/>
      <c r="U32" s="230"/>
      <c r="V32" s="232" t="str">
        <f>IF(ISBLANK(Q32),"",ROUNDDOWN(N32/Q32,2))</f>
        <v/>
      </c>
      <c r="W32" s="232"/>
      <c r="X32" s="232"/>
      <c r="Y32" s="232"/>
      <c r="Z32" s="253" t="s">
        <v>1364</v>
      </c>
      <c r="AA32" s="254"/>
      <c r="AB32" s="250"/>
      <c r="AC32" s="251"/>
      <c r="AD32" s="251"/>
      <c r="AE32" s="251"/>
      <c r="AF32" s="251"/>
      <c r="AG32" s="251"/>
      <c r="AH32" s="251"/>
      <c r="AI32" s="251"/>
      <c r="AJ32" s="251"/>
      <c r="AK32" s="251"/>
      <c r="AL32" s="252"/>
      <c r="AM32" s="218" t="str">
        <f>IF(OR(ISBLANK(N32),ISBLANK(AO32)),"",IF(N32&gt;AO32,0,IF(N32=AO32,1,2)))</f>
        <v/>
      </c>
      <c r="AN32" s="218"/>
      <c r="AO32" s="228"/>
      <c r="AP32" s="229"/>
      <c r="AQ32" s="230"/>
      <c r="AR32" s="228"/>
      <c r="AS32" s="229"/>
      <c r="AT32" s="230"/>
      <c r="AU32" s="218" t="str">
        <f>IF(ISBLANK(Q32),"",Q32)</f>
        <v/>
      </c>
      <c r="AV32" s="218"/>
      <c r="AW32" s="232" t="str">
        <f>IF(ISTEXT(AU32),"",ROUNDDOWN(AO32/AU32,2))</f>
        <v/>
      </c>
      <c r="AX32" s="232"/>
      <c r="AY32" s="232"/>
      <c r="AZ32" s="232"/>
      <c r="BB32" s="41"/>
    </row>
    <row r="33" spans="1:54" s="17" customFormat="1" ht="14.1" customHeight="1">
      <c r="A33" s="250"/>
      <c r="B33" s="251"/>
      <c r="C33" s="251"/>
      <c r="D33" s="251"/>
      <c r="E33" s="251"/>
      <c r="F33" s="251"/>
      <c r="G33" s="251"/>
      <c r="H33" s="251"/>
      <c r="I33" s="251"/>
      <c r="J33" s="251"/>
      <c r="K33" s="252"/>
      <c r="L33" s="248" t="str">
        <f>IF(OR(ISBLANK(N33),ISBLANK(AO33)),"",IF(N33&gt;AO33,2,IF(N33=AO33,1,0)))</f>
        <v/>
      </c>
      <c r="M33" s="248"/>
      <c r="N33" s="228"/>
      <c r="O33" s="229"/>
      <c r="P33" s="230"/>
      <c r="Q33" s="228"/>
      <c r="R33" s="229"/>
      <c r="S33" s="228"/>
      <c r="T33" s="229"/>
      <c r="U33" s="230"/>
      <c r="V33" s="232" t="str">
        <f t="shared" ref="V33:V35" si="10">IF(ISBLANK(Q33),"",ROUNDDOWN(N33/Q33,2))</f>
        <v/>
      </c>
      <c r="W33" s="232"/>
      <c r="X33" s="232"/>
      <c r="Y33" s="232"/>
      <c r="Z33" s="253" t="s">
        <v>1364</v>
      </c>
      <c r="AA33" s="254"/>
      <c r="AB33" s="250"/>
      <c r="AC33" s="251"/>
      <c r="AD33" s="251"/>
      <c r="AE33" s="251"/>
      <c r="AF33" s="251"/>
      <c r="AG33" s="251"/>
      <c r="AH33" s="251"/>
      <c r="AI33" s="251"/>
      <c r="AJ33" s="251"/>
      <c r="AK33" s="251"/>
      <c r="AL33" s="252"/>
      <c r="AM33" s="218" t="str">
        <f>IF(OR(ISBLANK(N33),ISBLANK(AO33)),"",IF(N33&gt;AO33,0,IF(N33=AO33,1,2)))</f>
        <v/>
      </c>
      <c r="AN33" s="218"/>
      <c r="AO33" s="228"/>
      <c r="AP33" s="229"/>
      <c r="AQ33" s="230"/>
      <c r="AR33" s="228"/>
      <c r="AS33" s="229"/>
      <c r="AT33" s="230"/>
      <c r="AU33" s="218" t="str">
        <f>IF(ISBLANK(Q33),"",Q33)</f>
        <v/>
      </c>
      <c r="AV33" s="218"/>
      <c r="AW33" s="232" t="str">
        <f t="shared" ref="AW33:AW35" si="11">IF(ISTEXT(AU33),"",ROUNDDOWN(AO33/AU33,2))</f>
        <v/>
      </c>
      <c r="AX33" s="232"/>
      <c r="AY33" s="232"/>
      <c r="AZ33" s="232"/>
      <c r="BB33" s="41"/>
    </row>
    <row r="34" spans="1:54" s="17" customFormat="1" ht="14.1" customHeight="1">
      <c r="A34" s="250"/>
      <c r="B34" s="251"/>
      <c r="C34" s="251"/>
      <c r="D34" s="251"/>
      <c r="E34" s="251"/>
      <c r="F34" s="251"/>
      <c r="G34" s="251"/>
      <c r="H34" s="251"/>
      <c r="I34" s="251"/>
      <c r="J34" s="251"/>
      <c r="K34" s="252"/>
      <c r="L34" s="248" t="str">
        <f>IF(OR(ISBLANK(N34),ISBLANK(AO34)),"",IF(N34&gt;AO34,2,IF(N34=AO34,1,0)))</f>
        <v/>
      </c>
      <c r="M34" s="248"/>
      <c r="N34" s="228"/>
      <c r="O34" s="229"/>
      <c r="P34" s="230"/>
      <c r="Q34" s="228"/>
      <c r="R34" s="229"/>
      <c r="S34" s="228"/>
      <c r="T34" s="229"/>
      <c r="U34" s="230"/>
      <c r="V34" s="232" t="str">
        <f t="shared" si="10"/>
        <v/>
      </c>
      <c r="W34" s="232"/>
      <c r="X34" s="232"/>
      <c r="Y34" s="232"/>
      <c r="Z34" s="253" t="s">
        <v>1364</v>
      </c>
      <c r="AA34" s="254"/>
      <c r="AB34" s="250"/>
      <c r="AC34" s="251"/>
      <c r="AD34" s="251"/>
      <c r="AE34" s="251"/>
      <c r="AF34" s="251"/>
      <c r="AG34" s="251"/>
      <c r="AH34" s="251"/>
      <c r="AI34" s="251"/>
      <c r="AJ34" s="251"/>
      <c r="AK34" s="251"/>
      <c r="AL34" s="252"/>
      <c r="AM34" s="218" t="str">
        <f>IF(OR(ISBLANK(N34),ISBLANK(AO34)),"",IF(N34&gt;AO34,0,IF(N34=AO34,1,2)))</f>
        <v/>
      </c>
      <c r="AN34" s="218"/>
      <c r="AO34" s="228"/>
      <c r="AP34" s="229"/>
      <c r="AQ34" s="230"/>
      <c r="AR34" s="228"/>
      <c r="AS34" s="229"/>
      <c r="AT34" s="230"/>
      <c r="AU34" s="218" t="str">
        <f>IF(ISBLANK(Q34),"",Q34)</f>
        <v/>
      </c>
      <c r="AV34" s="218"/>
      <c r="AW34" s="232" t="str">
        <f t="shared" si="11"/>
        <v/>
      </c>
      <c r="AX34" s="232"/>
      <c r="AY34" s="232"/>
      <c r="AZ34" s="232"/>
      <c r="BB34" s="41"/>
    </row>
    <row r="35" spans="1:54" s="17" customFormat="1" ht="14.1" customHeight="1">
      <c r="A35" s="250"/>
      <c r="B35" s="251"/>
      <c r="C35" s="251"/>
      <c r="D35" s="251"/>
      <c r="E35" s="251"/>
      <c r="F35" s="251"/>
      <c r="G35" s="251"/>
      <c r="H35" s="251"/>
      <c r="I35" s="251"/>
      <c r="J35" s="251"/>
      <c r="K35" s="252"/>
      <c r="L35" s="248" t="str">
        <f>IF(OR(ISBLANK(N35),ISBLANK(AO35)),"",IF(N35&gt;AO35,2,IF(N35=AO35,1,0)))</f>
        <v/>
      </c>
      <c r="M35" s="248"/>
      <c r="N35" s="227"/>
      <c r="O35" s="227"/>
      <c r="P35" s="227"/>
      <c r="Q35" s="228"/>
      <c r="R35" s="229"/>
      <c r="S35" s="227"/>
      <c r="T35" s="227"/>
      <c r="U35" s="227"/>
      <c r="V35" s="232" t="str">
        <f t="shared" si="10"/>
        <v/>
      </c>
      <c r="W35" s="232"/>
      <c r="X35" s="232"/>
      <c r="Y35" s="232"/>
      <c r="Z35" s="249" t="s">
        <v>1364</v>
      </c>
      <c r="AA35" s="249"/>
      <c r="AB35" s="250"/>
      <c r="AC35" s="251"/>
      <c r="AD35" s="251"/>
      <c r="AE35" s="251"/>
      <c r="AF35" s="251"/>
      <c r="AG35" s="251"/>
      <c r="AH35" s="251"/>
      <c r="AI35" s="251"/>
      <c r="AJ35" s="251"/>
      <c r="AK35" s="251"/>
      <c r="AL35" s="252"/>
      <c r="AM35" s="218" t="str">
        <f>IF(OR(ISBLANK(N35),ISBLANK(AO35)),"",IF(N35&gt;AO35,0,IF(N35=AO35,1,2)))</f>
        <v/>
      </c>
      <c r="AN35" s="218"/>
      <c r="AO35" s="227"/>
      <c r="AP35" s="227"/>
      <c r="AQ35" s="227"/>
      <c r="AR35" s="227"/>
      <c r="AS35" s="227"/>
      <c r="AT35" s="227"/>
      <c r="AU35" s="218" t="str">
        <f>IF(ISBLANK(Q35),"",Q35)</f>
        <v/>
      </c>
      <c r="AV35" s="218"/>
      <c r="AW35" s="232" t="str">
        <f t="shared" si="11"/>
        <v/>
      </c>
      <c r="AX35" s="232"/>
      <c r="AY35" s="232"/>
      <c r="AZ35" s="232"/>
      <c r="BB35" s="41"/>
    </row>
    <row r="36" spans="1:54" s="18" customFormat="1" ht="14.1" customHeight="1">
      <c r="G36" s="19"/>
      <c r="H36" s="19"/>
      <c r="I36" s="19"/>
      <c r="K36" s="19"/>
      <c r="L36" s="20"/>
      <c r="M36" s="21"/>
      <c r="N36" s="21"/>
      <c r="Q36" s="22"/>
      <c r="R36" s="22"/>
      <c r="S36" s="36"/>
      <c r="T36" s="36"/>
      <c r="U36" s="36"/>
      <c r="V36" s="223" t="s">
        <v>1370</v>
      </c>
      <c r="W36" s="224"/>
      <c r="X36" s="224"/>
      <c r="Y36" s="224"/>
      <c r="Z36" s="224"/>
      <c r="AA36" s="224"/>
      <c r="AB36" s="224"/>
      <c r="AC36" s="224"/>
      <c r="AD36" s="225"/>
      <c r="AE36" s="23"/>
      <c r="AF36" s="23"/>
      <c r="AG36" s="23"/>
      <c r="AH36" s="19"/>
      <c r="AJ36" s="20"/>
      <c r="AK36" s="20"/>
      <c r="AL36" s="20"/>
      <c r="AM36" s="21"/>
      <c r="AN36" s="24"/>
      <c r="AO36" s="21"/>
      <c r="AU36" s="22"/>
      <c r="AV36" s="22"/>
      <c r="AW36" s="37"/>
      <c r="AX36" s="255"/>
      <c r="AY36" s="255"/>
      <c r="AZ36" s="255"/>
      <c r="BB36" s="15"/>
    </row>
    <row r="37" spans="1:54" s="17" customFormat="1" ht="14.1" customHeight="1">
      <c r="A37" s="250"/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48" t="str">
        <f>IF(OR(ISBLANK(N37),ISBLANK(AO37)),"",IF(N37&gt;AO37,2,IF(N37=AO37,1,0)))</f>
        <v/>
      </c>
      <c r="M37" s="248"/>
      <c r="N37" s="228"/>
      <c r="O37" s="229"/>
      <c r="P37" s="230"/>
      <c r="Q37" s="228"/>
      <c r="R37" s="229"/>
      <c r="S37" s="228"/>
      <c r="T37" s="229"/>
      <c r="U37" s="230"/>
      <c r="V37" s="232" t="str">
        <f>IF(ISBLANK(Q37),"",ROUNDDOWN(N37/Q37,2))</f>
        <v/>
      </c>
      <c r="W37" s="232"/>
      <c r="X37" s="232"/>
      <c r="Y37" s="232"/>
      <c r="Z37" s="253" t="s">
        <v>1364</v>
      </c>
      <c r="AA37" s="254"/>
      <c r="AB37" s="250"/>
      <c r="AC37" s="251"/>
      <c r="AD37" s="251"/>
      <c r="AE37" s="251"/>
      <c r="AF37" s="251"/>
      <c r="AG37" s="251"/>
      <c r="AH37" s="251"/>
      <c r="AI37" s="251"/>
      <c r="AJ37" s="251"/>
      <c r="AK37" s="251"/>
      <c r="AL37" s="252"/>
      <c r="AM37" s="218" t="str">
        <f>IF(OR(ISBLANK(N37),ISBLANK(AO37)),"",IF(N37&gt;AO37,0,IF(N37=AO37,1,2)))</f>
        <v/>
      </c>
      <c r="AN37" s="218"/>
      <c r="AO37" s="228"/>
      <c r="AP37" s="229"/>
      <c r="AQ37" s="230"/>
      <c r="AR37" s="228"/>
      <c r="AS37" s="229"/>
      <c r="AT37" s="230"/>
      <c r="AU37" s="218" t="str">
        <f>IF(ISBLANK(Q37),"",Q37)</f>
        <v/>
      </c>
      <c r="AV37" s="218"/>
      <c r="AW37" s="232" t="str">
        <f>IF(ISTEXT(AU37),"",ROUNDDOWN(AO37/AU37,2))</f>
        <v/>
      </c>
      <c r="AX37" s="232"/>
      <c r="AY37" s="232"/>
      <c r="AZ37" s="232"/>
      <c r="BB37" s="41"/>
    </row>
    <row r="38" spans="1:54" s="17" customFormat="1" ht="14.1" customHeight="1">
      <c r="A38" s="250"/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48" t="str">
        <f>IF(OR(ISBLANK(N38),ISBLANK(AO38)),"",IF(N38&gt;AO38,2,IF(N38=AO38,1,0)))</f>
        <v/>
      </c>
      <c r="M38" s="248"/>
      <c r="N38" s="228"/>
      <c r="O38" s="229"/>
      <c r="P38" s="230"/>
      <c r="Q38" s="228"/>
      <c r="R38" s="229"/>
      <c r="S38" s="228"/>
      <c r="T38" s="229"/>
      <c r="U38" s="230"/>
      <c r="V38" s="232" t="str">
        <f t="shared" ref="V38:V40" si="12">IF(ISBLANK(Q38),"",ROUNDDOWN(N38/Q38,2))</f>
        <v/>
      </c>
      <c r="W38" s="232"/>
      <c r="X38" s="232"/>
      <c r="Y38" s="232"/>
      <c r="Z38" s="253" t="s">
        <v>1364</v>
      </c>
      <c r="AA38" s="254"/>
      <c r="AB38" s="250"/>
      <c r="AC38" s="251"/>
      <c r="AD38" s="251"/>
      <c r="AE38" s="251"/>
      <c r="AF38" s="251"/>
      <c r="AG38" s="251"/>
      <c r="AH38" s="251"/>
      <c r="AI38" s="251"/>
      <c r="AJ38" s="251"/>
      <c r="AK38" s="251"/>
      <c r="AL38" s="252"/>
      <c r="AM38" s="218" t="str">
        <f>IF(OR(ISBLANK(N38),ISBLANK(AO38)),"",IF(N38&gt;AO38,0,IF(N38=AO38,1,2)))</f>
        <v/>
      </c>
      <c r="AN38" s="218"/>
      <c r="AO38" s="228"/>
      <c r="AP38" s="229"/>
      <c r="AQ38" s="230"/>
      <c r="AR38" s="228"/>
      <c r="AS38" s="229"/>
      <c r="AT38" s="230"/>
      <c r="AU38" s="218" t="str">
        <f>IF(ISBLANK(Q38),"",Q38)</f>
        <v/>
      </c>
      <c r="AV38" s="218"/>
      <c r="AW38" s="232" t="str">
        <f t="shared" ref="AW38:AW40" si="13">IF(ISTEXT(AU38),"",ROUNDDOWN(AO38/AU38,2))</f>
        <v/>
      </c>
      <c r="AX38" s="232"/>
      <c r="AY38" s="232"/>
      <c r="AZ38" s="232"/>
      <c r="BB38" s="41"/>
    </row>
    <row r="39" spans="1:54" s="17" customFormat="1" ht="14.1" customHeight="1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48" t="str">
        <f>IF(OR(ISBLANK(N39),ISBLANK(AO39)),"",IF(N39&gt;AO39,2,IF(N39=AO39,1,0)))</f>
        <v/>
      </c>
      <c r="M39" s="248"/>
      <c r="N39" s="228"/>
      <c r="O39" s="229"/>
      <c r="P39" s="230"/>
      <c r="Q39" s="228"/>
      <c r="R39" s="229"/>
      <c r="S39" s="228"/>
      <c r="T39" s="229"/>
      <c r="U39" s="230"/>
      <c r="V39" s="232" t="str">
        <f t="shared" si="12"/>
        <v/>
      </c>
      <c r="W39" s="232"/>
      <c r="X39" s="232"/>
      <c r="Y39" s="232"/>
      <c r="Z39" s="253" t="s">
        <v>1364</v>
      </c>
      <c r="AA39" s="254"/>
      <c r="AB39" s="250"/>
      <c r="AC39" s="251"/>
      <c r="AD39" s="251"/>
      <c r="AE39" s="251"/>
      <c r="AF39" s="251"/>
      <c r="AG39" s="251"/>
      <c r="AH39" s="251"/>
      <c r="AI39" s="251"/>
      <c r="AJ39" s="251"/>
      <c r="AK39" s="251"/>
      <c r="AL39" s="252"/>
      <c r="AM39" s="218" t="str">
        <f>IF(OR(ISBLANK(N39),ISBLANK(AO39)),"",IF(N39&gt;AO39,0,IF(N39=AO39,1,2)))</f>
        <v/>
      </c>
      <c r="AN39" s="218"/>
      <c r="AO39" s="228"/>
      <c r="AP39" s="229"/>
      <c r="AQ39" s="230"/>
      <c r="AR39" s="228"/>
      <c r="AS39" s="229"/>
      <c r="AT39" s="230"/>
      <c r="AU39" s="218" t="str">
        <f>IF(ISBLANK(Q39),"",Q39)</f>
        <v/>
      </c>
      <c r="AV39" s="218"/>
      <c r="AW39" s="232" t="str">
        <f t="shared" si="13"/>
        <v/>
      </c>
      <c r="AX39" s="232"/>
      <c r="AY39" s="232"/>
      <c r="AZ39" s="232"/>
      <c r="BB39" s="41"/>
    </row>
    <row r="40" spans="1:54" s="17" customFormat="1" ht="14.1" customHeight="1">
      <c r="A40" s="250"/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48" t="str">
        <f>IF(OR(ISBLANK(N40),ISBLANK(AO40)),"",IF(N40&gt;AO40,2,IF(N40=AO40,1,0)))</f>
        <v/>
      </c>
      <c r="M40" s="248"/>
      <c r="N40" s="227"/>
      <c r="O40" s="227"/>
      <c r="P40" s="227"/>
      <c r="Q40" s="228"/>
      <c r="R40" s="229"/>
      <c r="S40" s="227"/>
      <c r="T40" s="227"/>
      <c r="U40" s="227"/>
      <c r="V40" s="232" t="str">
        <f t="shared" si="12"/>
        <v/>
      </c>
      <c r="W40" s="232"/>
      <c r="X40" s="232"/>
      <c r="Y40" s="232"/>
      <c r="Z40" s="249" t="s">
        <v>1364</v>
      </c>
      <c r="AA40" s="249"/>
      <c r="AB40" s="250"/>
      <c r="AC40" s="251"/>
      <c r="AD40" s="251"/>
      <c r="AE40" s="251"/>
      <c r="AF40" s="251"/>
      <c r="AG40" s="251"/>
      <c r="AH40" s="251"/>
      <c r="AI40" s="251"/>
      <c r="AJ40" s="251"/>
      <c r="AK40" s="251"/>
      <c r="AL40" s="252"/>
      <c r="AM40" s="218" t="str">
        <f>IF(OR(ISBLANK(N40),ISBLANK(AO40)),"",IF(N40&gt;AO40,0,IF(N40=AO40,1,2)))</f>
        <v/>
      </c>
      <c r="AN40" s="218"/>
      <c r="AO40" s="227"/>
      <c r="AP40" s="227"/>
      <c r="AQ40" s="227"/>
      <c r="AR40" s="227"/>
      <c r="AS40" s="227"/>
      <c r="AT40" s="227"/>
      <c r="AU40" s="218" t="str">
        <f>IF(ISBLANK(Q40),"",Q40)</f>
        <v/>
      </c>
      <c r="AV40" s="218"/>
      <c r="AW40" s="232" t="str">
        <f t="shared" si="13"/>
        <v/>
      </c>
      <c r="AX40" s="232"/>
      <c r="AY40" s="232"/>
      <c r="AZ40" s="232"/>
      <c r="BB40" s="41"/>
    </row>
    <row r="41" spans="1:54" s="13" customFormat="1" ht="14.1" customHeight="1">
      <c r="N41" s="25"/>
      <c r="O41" s="25"/>
      <c r="P41" s="25"/>
      <c r="R41" s="26"/>
      <c r="S41" s="26"/>
      <c r="AH41" s="26"/>
      <c r="AJ41" s="26"/>
      <c r="AK41" s="26"/>
      <c r="AL41" s="26"/>
      <c r="BB41" s="15" t="str">
        <f t="shared" ref="BB41:BB52" si="14">IF(ISBLANK(AO41),"",IF(AND(L41=2,N41&gt;AO41),"",IF(AND(L41=1,N41=AO41),"",IF(AND(L41=0,N41&lt;AO41),"","! pp/car fout"))))</f>
        <v/>
      </c>
    </row>
    <row r="42" spans="1:54" s="13" customFormat="1" ht="14.1" customHeight="1">
      <c r="C42" s="27" t="s">
        <v>1371</v>
      </c>
      <c r="D42" s="28"/>
      <c r="E42" s="28"/>
      <c r="F42" s="28"/>
      <c r="G42" s="28"/>
      <c r="N42" s="25"/>
      <c r="O42" s="25"/>
      <c r="P42" s="25"/>
      <c r="R42" s="26"/>
      <c r="S42" s="26"/>
      <c r="AH42" s="26"/>
      <c r="AJ42" s="26"/>
      <c r="AK42" s="26"/>
      <c r="AL42" s="26"/>
      <c r="BB42" s="15" t="str">
        <f t="shared" si="14"/>
        <v/>
      </c>
    </row>
    <row r="43" spans="1:54" s="29" customFormat="1" ht="14.1" customHeight="1">
      <c r="A43" s="264"/>
      <c r="B43" s="264"/>
      <c r="C43" s="243" t="s">
        <v>1372</v>
      </c>
      <c r="D43" s="244"/>
      <c r="E43" s="244"/>
      <c r="F43" s="244"/>
      <c r="H43" s="241" t="s">
        <v>21</v>
      </c>
      <c r="I43" s="241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1" t="s">
        <v>1373</v>
      </c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3" t="s">
        <v>1374</v>
      </c>
      <c r="AH43" s="244"/>
      <c r="AI43" s="244"/>
      <c r="AJ43" s="221" t="s">
        <v>1375</v>
      </c>
      <c r="AK43" s="245"/>
      <c r="AL43" s="245"/>
      <c r="AM43" s="243" t="s">
        <v>1376</v>
      </c>
      <c r="AN43" s="244"/>
      <c r="AO43" s="246"/>
      <c r="AP43" s="243" t="s">
        <v>1377</v>
      </c>
      <c r="AQ43" s="244"/>
      <c r="AR43" s="244"/>
      <c r="AS43" s="244"/>
      <c r="AT43" s="243" t="s">
        <v>1378</v>
      </c>
      <c r="AU43" s="244"/>
      <c r="AV43" s="247"/>
      <c r="AW43" s="243" t="s">
        <v>1379</v>
      </c>
      <c r="AX43" s="244"/>
      <c r="AY43" s="244"/>
      <c r="AZ43" s="244"/>
      <c r="BB43" s="15" t="str">
        <f t="shared" si="14"/>
        <v/>
      </c>
    </row>
    <row r="44" spans="1:54" s="17" customFormat="1" ht="14.1" customHeight="1">
      <c r="A44" s="218">
        <v>1</v>
      </c>
      <c r="B44" s="218"/>
      <c r="C44" s="263"/>
      <c r="D44" s="231"/>
      <c r="E44" s="231"/>
      <c r="F44" s="231"/>
      <c r="G44" s="231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7"/>
      <c r="AH44" s="227"/>
      <c r="AI44" s="227"/>
      <c r="AJ44" s="228"/>
      <c r="AK44" s="229"/>
      <c r="AL44" s="230"/>
      <c r="AM44" s="227"/>
      <c r="AN44" s="227"/>
      <c r="AO44" s="231"/>
      <c r="AP44" s="232" t="str">
        <f>IF(ISBLANK(AM44),"",ROUNDDOWN(AJ44/AM44,2))</f>
        <v/>
      </c>
      <c r="AQ44" s="233"/>
      <c r="AR44" s="233"/>
      <c r="AS44" s="233"/>
      <c r="AT44" s="227"/>
      <c r="AU44" s="227"/>
      <c r="AV44" s="234"/>
      <c r="AW44" s="235"/>
      <c r="AX44" s="235"/>
      <c r="AY44" s="235"/>
      <c r="AZ44" s="236"/>
      <c r="BB44" s="41" t="str">
        <f t="shared" si="14"/>
        <v/>
      </c>
    </row>
    <row r="45" spans="1:54" s="17" customFormat="1" ht="14.1" customHeight="1">
      <c r="A45" s="218">
        <v>2</v>
      </c>
      <c r="B45" s="218"/>
      <c r="C45" s="263"/>
      <c r="D45" s="231"/>
      <c r="E45" s="231"/>
      <c r="F45" s="231"/>
      <c r="G45" s="231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7"/>
      <c r="AH45" s="227"/>
      <c r="AI45" s="227"/>
      <c r="AJ45" s="228"/>
      <c r="AK45" s="229"/>
      <c r="AL45" s="230"/>
      <c r="AM45" s="227"/>
      <c r="AN45" s="227"/>
      <c r="AO45" s="231"/>
      <c r="AP45" s="232" t="str">
        <f t="shared" ref="AP45:AP51" si="15">IF(ISBLANK(AM45),"",ROUNDDOWN(AJ45/AM45,2))</f>
        <v/>
      </c>
      <c r="AQ45" s="233"/>
      <c r="AR45" s="233"/>
      <c r="AS45" s="233"/>
      <c r="AT45" s="227"/>
      <c r="AU45" s="227"/>
      <c r="AV45" s="234"/>
      <c r="AW45" s="235"/>
      <c r="AX45" s="235"/>
      <c r="AY45" s="235"/>
      <c r="AZ45" s="236"/>
      <c r="BB45" s="41" t="str">
        <f t="shared" si="14"/>
        <v/>
      </c>
    </row>
    <row r="46" spans="1:54" s="17" customFormat="1" ht="14.1" customHeight="1">
      <c r="A46" s="218">
        <v>3</v>
      </c>
      <c r="B46" s="218"/>
      <c r="C46" s="263"/>
      <c r="D46" s="231"/>
      <c r="E46" s="231"/>
      <c r="F46" s="231"/>
      <c r="G46" s="231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7"/>
      <c r="AH46" s="227"/>
      <c r="AI46" s="227"/>
      <c r="AJ46" s="228"/>
      <c r="AK46" s="229"/>
      <c r="AL46" s="230"/>
      <c r="AM46" s="227"/>
      <c r="AN46" s="227"/>
      <c r="AO46" s="231"/>
      <c r="AP46" s="232" t="str">
        <f t="shared" si="15"/>
        <v/>
      </c>
      <c r="AQ46" s="233"/>
      <c r="AR46" s="233"/>
      <c r="AS46" s="233"/>
      <c r="AT46" s="227"/>
      <c r="AU46" s="227"/>
      <c r="AV46" s="234"/>
      <c r="AW46" s="235"/>
      <c r="AX46" s="235"/>
      <c r="AY46" s="235"/>
      <c r="AZ46" s="236"/>
      <c r="BB46" s="41" t="str">
        <f t="shared" si="14"/>
        <v/>
      </c>
    </row>
    <row r="47" spans="1:54" s="17" customFormat="1" ht="14.1" customHeight="1">
      <c r="A47" s="218">
        <v>4</v>
      </c>
      <c r="B47" s="218"/>
      <c r="C47" s="263"/>
      <c r="D47" s="231"/>
      <c r="E47" s="231"/>
      <c r="F47" s="231"/>
      <c r="G47" s="231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7"/>
      <c r="AH47" s="227"/>
      <c r="AI47" s="227"/>
      <c r="AJ47" s="228"/>
      <c r="AK47" s="229"/>
      <c r="AL47" s="230"/>
      <c r="AM47" s="227"/>
      <c r="AN47" s="227"/>
      <c r="AO47" s="231"/>
      <c r="AP47" s="232" t="str">
        <f t="shared" si="15"/>
        <v/>
      </c>
      <c r="AQ47" s="233"/>
      <c r="AR47" s="233"/>
      <c r="AS47" s="233"/>
      <c r="AT47" s="227"/>
      <c r="AU47" s="227"/>
      <c r="AV47" s="234"/>
      <c r="AW47" s="235"/>
      <c r="AX47" s="235"/>
      <c r="AY47" s="235"/>
      <c r="AZ47" s="236"/>
      <c r="BB47" s="41" t="str">
        <f t="shared" si="14"/>
        <v/>
      </c>
    </row>
    <row r="48" spans="1:54" s="17" customFormat="1" ht="14.1" customHeight="1">
      <c r="A48" s="218">
        <v>5</v>
      </c>
      <c r="B48" s="218"/>
      <c r="C48" s="263"/>
      <c r="D48" s="231"/>
      <c r="E48" s="231"/>
      <c r="F48" s="231"/>
      <c r="G48" s="231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7"/>
      <c r="AH48" s="227"/>
      <c r="AI48" s="227"/>
      <c r="AJ48" s="228"/>
      <c r="AK48" s="229"/>
      <c r="AL48" s="230"/>
      <c r="AM48" s="227"/>
      <c r="AN48" s="227"/>
      <c r="AO48" s="231"/>
      <c r="AP48" s="232" t="str">
        <f t="shared" si="15"/>
        <v/>
      </c>
      <c r="AQ48" s="233"/>
      <c r="AR48" s="233"/>
      <c r="AS48" s="233"/>
      <c r="AT48" s="227"/>
      <c r="AU48" s="227"/>
      <c r="AV48" s="234"/>
      <c r="AW48" s="235"/>
      <c r="AX48" s="235"/>
      <c r="AY48" s="235"/>
      <c r="AZ48" s="236"/>
      <c r="BB48" s="41" t="str">
        <f t="shared" si="14"/>
        <v/>
      </c>
    </row>
    <row r="49" spans="1:54" s="17" customFormat="1" ht="14.1" customHeight="1">
      <c r="A49" s="218">
        <v>6</v>
      </c>
      <c r="B49" s="218"/>
      <c r="C49" s="263"/>
      <c r="D49" s="231"/>
      <c r="E49" s="231"/>
      <c r="F49" s="231"/>
      <c r="G49" s="231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7"/>
      <c r="AH49" s="227"/>
      <c r="AI49" s="227"/>
      <c r="AJ49" s="228"/>
      <c r="AK49" s="229"/>
      <c r="AL49" s="230"/>
      <c r="AM49" s="227"/>
      <c r="AN49" s="227"/>
      <c r="AO49" s="231"/>
      <c r="AP49" s="232" t="str">
        <f t="shared" si="15"/>
        <v/>
      </c>
      <c r="AQ49" s="233"/>
      <c r="AR49" s="233"/>
      <c r="AS49" s="233"/>
      <c r="AT49" s="227"/>
      <c r="AU49" s="227"/>
      <c r="AV49" s="234"/>
      <c r="AW49" s="235"/>
      <c r="AX49" s="235"/>
      <c r="AY49" s="235"/>
      <c r="AZ49" s="236"/>
      <c r="BB49" s="41" t="str">
        <f t="shared" si="14"/>
        <v/>
      </c>
    </row>
    <row r="50" spans="1:54" s="17" customFormat="1" ht="14.1" customHeight="1">
      <c r="A50" s="218">
        <v>7</v>
      </c>
      <c r="B50" s="218"/>
      <c r="C50" s="263"/>
      <c r="D50" s="227"/>
      <c r="E50" s="227"/>
      <c r="F50" s="227"/>
      <c r="G50" s="231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7"/>
      <c r="AH50" s="227"/>
      <c r="AI50" s="227"/>
      <c r="AJ50" s="228"/>
      <c r="AK50" s="229"/>
      <c r="AL50" s="230"/>
      <c r="AM50" s="227"/>
      <c r="AN50" s="227"/>
      <c r="AO50" s="231"/>
      <c r="AP50" s="232" t="str">
        <f t="shared" si="15"/>
        <v/>
      </c>
      <c r="AQ50" s="233"/>
      <c r="AR50" s="233"/>
      <c r="AS50" s="233"/>
      <c r="AT50" s="227"/>
      <c r="AU50" s="227"/>
      <c r="AV50" s="234"/>
      <c r="AW50" s="235"/>
      <c r="AX50" s="235"/>
      <c r="AY50" s="235"/>
      <c r="AZ50" s="236"/>
      <c r="BB50" s="41" t="str">
        <f t="shared" si="14"/>
        <v/>
      </c>
    </row>
    <row r="51" spans="1:54" s="17" customFormat="1" ht="14.1" customHeight="1">
      <c r="A51" s="218">
        <v>8</v>
      </c>
      <c r="B51" s="218"/>
      <c r="C51" s="263"/>
      <c r="D51" s="227"/>
      <c r="E51" s="227"/>
      <c r="F51" s="227"/>
      <c r="G51" s="231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7"/>
      <c r="AH51" s="227"/>
      <c r="AI51" s="227"/>
      <c r="AJ51" s="228"/>
      <c r="AK51" s="229"/>
      <c r="AL51" s="230"/>
      <c r="AM51" s="227"/>
      <c r="AN51" s="227"/>
      <c r="AO51" s="231"/>
      <c r="AP51" s="232" t="str">
        <f t="shared" si="15"/>
        <v/>
      </c>
      <c r="AQ51" s="233"/>
      <c r="AR51" s="233"/>
      <c r="AS51" s="233"/>
      <c r="AT51" s="237"/>
      <c r="AU51" s="237"/>
      <c r="AV51" s="238"/>
      <c r="AW51" s="239"/>
      <c r="AX51" s="239"/>
      <c r="AY51" s="239"/>
      <c r="AZ51" s="240"/>
      <c r="BB51" s="41" t="str">
        <f t="shared" si="14"/>
        <v/>
      </c>
    </row>
    <row r="52" spans="1:54" s="17" customFormat="1" ht="14.1" customHeight="1">
      <c r="A52" s="209" t="s">
        <v>1380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1"/>
      <c r="L52" s="212" t="e">
        <f>IF(ISTEXT(AM52),"",ROUNDDOWN(AJ52/AM52,2))</f>
        <v>#DIV/0!</v>
      </c>
      <c r="M52" s="213"/>
      <c r="N52" s="213"/>
      <c r="O52" s="214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215">
        <f>SUM(AJ44:AL51)</f>
        <v>0</v>
      </c>
      <c r="AK52" s="216"/>
      <c r="AL52" s="217"/>
      <c r="AM52" s="218">
        <f>SUM(AM44:AO51)</f>
        <v>0</v>
      </c>
      <c r="AN52" s="219"/>
      <c r="AO52" s="220"/>
      <c r="AP52" s="44"/>
      <c r="AQ52" s="43"/>
      <c r="AR52" s="43"/>
      <c r="AS52" s="43"/>
      <c r="AT52" s="43"/>
      <c r="AU52" s="43"/>
      <c r="AV52" s="43"/>
      <c r="AW52" s="43"/>
      <c r="AX52" s="43"/>
      <c r="AY52" s="43"/>
      <c r="AZ52" s="45"/>
      <c r="BB52" s="41" t="str">
        <f t="shared" si="14"/>
        <v/>
      </c>
    </row>
    <row r="53" spans="1:54" s="13" customFormat="1" ht="15" customHeight="1"/>
    <row r="54" spans="1:54" s="13" customFormat="1" ht="15" customHeight="1"/>
    <row r="55" spans="1:54" s="13" customFormat="1" ht="15" customHeight="1"/>
    <row r="56" spans="1:54" s="13" customFormat="1" ht="15" customHeight="1"/>
    <row r="57" spans="1:54" s="13" customFormat="1" ht="15" customHeight="1"/>
    <row r="58" spans="1:54" s="33" customFormat="1" ht="15" customHeight="1"/>
    <row r="59" spans="1:54" s="33" customFormat="1" ht="15" customHeight="1"/>
    <row r="60" spans="1:54" s="33" customFormat="1" ht="15" customHeight="1"/>
    <row r="61" spans="1:54" s="33" customFormat="1" ht="15" customHeight="1"/>
    <row r="62" spans="1:54" s="33" customFormat="1" ht="15" customHeight="1"/>
    <row r="63" spans="1:54" s="33" customFormat="1" ht="15" customHeight="1"/>
    <row r="64" spans="1:54" s="33" customFormat="1" ht="15" customHeight="1"/>
    <row r="65" s="33" customFormat="1" ht="12"/>
    <row r="66" s="33" customFormat="1" ht="12"/>
    <row r="67" s="33" customFormat="1" ht="12"/>
    <row r="68" s="33" customFormat="1" ht="12"/>
    <row r="69" s="33" customFormat="1" ht="12"/>
    <row r="70" s="33" customFormat="1" ht="12"/>
    <row r="71" s="33" customFormat="1" ht="12"/>
    <row r="72" s="33" customFormat="1" ht="12"/>
    <row r="73" s="33" customFormat="1" ht="12"/>
    <row r="74" s="33" customFormat="1" ht="12"/>
    <row r="75" s="33" customFormat="1" ht="12"/>
    <row r="76" s="33" customFormat="1" ht="12"/>
    <row r="77" s="33" customFormat="1" ht="12"/>
    <row r="78" s="33" customFormat="1" ht="12"/>
    <row r="79" s="33" customFormat="1" ht="12"/>
    <row r="80" s="33" customFormat="1" ht="12"/>
    <row r="81" s="33" customFormat="1" ht="12"/>
    <row r="82" s="33" customFormat="1" ht="12"/>
    <row r="83" s="33" customFormat="1" ht="12"/>
    <row r="84" s="33" customFormat="1" ht="12"/>
    <row r="85" s="33" customFormat="1" ht="12"/>
    <row r="86" s="33" customFormat="1" ht="12"/>
    <row r="87" s="33" customFormat="1" ht="12"/>
    <row r="88" s="33" customFormat="1" ht="12"/>
    <row r="89" s="33" customFormat="1" ht="12"/>
    <row r="90" s="33" customFormat="1" ht="12"/>
    <row r="91" s="33" customFormat="1" ht="12"/>
    <row r="92" s="33" customFormat="1" ht="12"/>
    <row r="93" s="33" customFormat="1" ht="12"/>
    <row r="94" s="33" customFormat="1" ht="12"/>
    <row r="95" s="33" customFormat="1" ht="12"/>
    <row r="96" s="33" customFormat="1" ht="12"/>
    <row r="97" s="33" customFormat="1" ht="12"/>
    <row r="98" s="33" customFormat="1" ht="12"/>
    <row r="99" s="33" customFormat="1" ht="12"/>
    <row r="100" s="33" customFormat="1" ht="12"/>
    <row r="101" s="33" customFormat="1" ht="12"/>
    <row r="102" s="33" customFormat="1" ht="12"/>
    <row r="103" s="33" customFormat="1" ht="12"/>
    <row r="104" s="33" customFormat="1" ht="12"/>
    <row r="105" s="33" customFormat="1" ht="12"/>
    <row r="106" s="33" customFormat="1" ht="12"/>
    <row r="107" s="33" customFormat="1" ht="12"/>
    <row r="108" s="33" customFormat="1" ht="12"/>
    <row r="109" s="33" customFormat="1" ht="12"/>
    <row r="110" s="33" customFormat="1" ht="12"/>
    <row r="111" s="33" customFormat="1" ht="12"/>
    <row r="112" s="33" customFormat="1" ht="12"/>
    <row r="113" s="33" customFormat="1" ht="12"/>
    <row r="114" s="33" customFormat="1" ht="12"/>
    <row r="115" s="33" customFormat="1" ht="12"/>
    <row r="116" s="33" customFormat="1" ht="12"/>
    <row r="117" s="33" customFormat="1" ht="12"/>
    <row r="118" s="33" customFormat="1" ht="12"/>
    <row r="119" s="33" customFormat="1" ht="12"/>
    <row r="120" s="33" customFormat="1" ht="12"/>
    <row r="121" s="33" customFormat="1" ht="12"/>
    <row r="122" s="33" customFormat="1" ht="12"/>
    <row r="123" s="33" customFormat="1" ht="12"/>
    <row r="124" s="33" customFormat="1" ht="12"/>
    <row r="125" s="33" customFormat="1" ht="12"/>
    <row r="126" s="33" customFormat="1" ht="12"/>
    <row r="127" s="33" customFormat="1" ht="12"/>
    <row r="128" s="33" customFormat="1" ht="12"/>
    <row r="129" s="33" customFormat="1" ht="12"/>
    <row r="130" s="33" customFormat="1" ht="12"/>
    <row r="131" s="33" customFormat="1" ht="12"/>
    <row r="132" s="33" customFormat="1" ht="12"/>
    <row r="133" s="33" customFormat="1" ht="12"/>
    <row r="134" s="33" customFormat="1" ht="12"/>
    <row r="135" s="33" customFormat="1" ht="12"/>
    <row r="136" s="33" customFormat="1" ht="12"/>
    <row r="137" s="33" customFormat="1" ht="12"/>
    <row r="138" s="33" customFormat="1" ht="12"/>
    <row r="139" s="33" customFormat="1" ht="12"/>
    <row r="140" s="33" customFormat="1" ht="12"/>
    <row r="141" s="33" customFormat="1" ht="12"/>
    <row r="142" s="33" customFormat="1" ht="12"/>
    <row r="143" s="33" customFormat="1" ht="12"/>
    <row r="144" s="33" customFormat="1" ht="12"/>
    <row r="145" s="33" customFormat="1" ht="12"/>
    <row r="146" s="33" customFormat="1" ht="12"/>
  </sheetData>
  <sheetProtection sheet="1" objects="1" scenarios="1"/>
  <mergeCells count="502">
    <mergeCell ref="AR2:AZ2"/>
    <mergeCell ref="U3:AC3"/>
    <mergeCell ref="AD3:AO3"/>
    <mergeCell ref="AR3:AZ3"/>
    <mergeCell ref="V5:AD5"/>
    <mergeCell ref="Z6:AA6"/>
    <mergeCell ref="AB6:AL6"/>
    <mergeCell ref="A2:B2"/>
    <mergeCell ref="C2:R2"/>
    <mergeCell ref="A3:F3"/>
    <mergeCell ref="G3:R3"/>
    <mergeCell ref="U2:AC2"/>
    <mergeCell ref="AD2:AO2"/>
    <mergeCell ref="AM6:AN6"/>
    <mergeCell ref="AO6:AQ6"/>
    <mergeCell ref="AR6:AT6"/>
    <mergeCell ref="AU10:AV10"/>
    <mergeCell ref="AW10:AZ10"/>
    <mergeCell ref="AR10:AT10"/>
    <mergeCell ref="A10:K10"/>
    <mergeCell ref="L10:M10"/>
    <mergeCell ref="N10:P10"/>
    <mergeCell ref="Q10:R10"/>
    <mergeCell ref="A8:K8"/>
    <mergeCell ref="L8:M8"/>
    <mergeCell ref="N8:P8"/>
    <mergeCell ref="Q8:R8"/>
    <mergeCell ref="V8:Y8"/>
    <mergeCell ref="S8:U8"/>
    <mergeCell ref="AU8:AV8"/>
    <mergeCell ref="AW8:AZ8"/>
    <mergeCell ref="AR8:AT8"/>
    <mergeCell ref="A19:K19"/>
    <mergeCell ref="L19:M19"/>
    <mergeCell ref="N19:P19"/>
    <mergeCell ref="Q19:R19"/>
    <mergeCell ref="V19:Y19"/>
    <mergeCell ref="S19:U19"/>
    <mergeCell ref="Q15:R15"/>
    <mergeCell ref="V15:Y15"/>
    <mergeCell ref="L14:M14"/>
    <mergeCell ref="Q18:R18"/>
    <mergeCell ref="V18:Y18"/>
    <mergeCell ref="S18:U18"/>
    <mergeCell ref="N18:P18"/>
    <mergeCell ref="A13:K13"/>
    <mergeCell ref="L13:M13"/>
    <mergeCell ref="N13:P13"/>
    <mergeCell ref="Q13:R13"/>
    <mergeCell ref="V13:Y13"/>
    <mergeCell ref="S13:U13"/>
    <mergeCell ref="S15:U15"/>
    <mergeCell ref="Z33:AA33"/>
    <mergeCell ref="AB33:AL33"/>
    <mergeCell ref="A14:K14"/>
    <mergeCell ref="Z19:AA19"/>
    <mergeCell ref="AB19:AL19"/>
    <mergeCell ref="A20:K20"/>
    <mergeCell ref="L20:M20"/>
    <mergeCell ref="A18:K18"/>
    <mergeCell ref="L18:M18"/>
    <mergeCell ref="A22:K22"/>
    <mergeCell ref="L22:M22"/>
    <mergeCell ref="N22:P22"/>
    <mergeCell ref="Q22:R22"/>
    <mergeCell ref="V22:Y22"/>
    <mergeCell ref="S22:U22"/>
    <mergeCell ref="Z22:AA22"/>
    <mergeCell ref="AB22:AL22"/>
    <mergeCell ref="A30:K30"/>
    <mergeCell ref="L30:M30"/>
    <mergeCell ref="A28:K28"/>
    <mergeCell ref="L28:M28"/>
    <mergeCell ref="N28:P28"/>
    <mergeCell ref="Q28:R28"/>
    <mergeCell ref="V28:Y28"/>
    <mergeCell ref="S28:U28"/>
    <mergeCell ref="A29:K29"/>
    <mergeCell ref="L29:M29"/>
    <mergeCell ref="N29:P29"/>
    <mergeCell ref="Q29:R29"/>
    <mergeCell ref="V29:Y29"/>
    <mergeCell ref="S29:U29"/>
    <mergeCell ref="N30:P30"/>
    <mergeCell ref="Q30:R30"/>
    <mergeCell ref="V30:Y30"/>
    <mergeCell ref="S30:U30"/>
    <mergeCell ref="A35:K35"/>
    <mergeCell ref="L35:M35"/>
    <mergeCell ref="N35:P35"/>
    <mergeCell ref="Q35:R35"/>
    <mergeCell ref="A33:K33"/>
    <mergeCell ref="L33:M33"/>
    <mergeCell ref="N33:P33"/>
    <mergeCell ref="Q33:R33"/>
    <mergeCell ref="V33:Y33"/>
    <mergeCell ref="S33:U33"/>
    <mergeCell ref="A34:K34"/>
    <mergeCell ref="L34:M34"/>
    <mergeCell ref="N34:P34"/>
    <mergeCell ref="Q34:R34"/>
    <mergeCell ref="V35:Y35"/>
    <mergeCell ref="S35:U35"/>
    <mergeCell ref="A37:K37"/>
    <mergeCell ref="L37:M37"/>
    <mergeCell ref="N37:P37"/>
    <mergeCell ref="Q37:R37"/>
    <mergeCell ref="AB37:AL37"/>
    <mergeCell ref="AM37:AN37"/>
    <mergeCell ref="AO37:AQ37"/>
    <mergeCell ref="AU37:AV37"/>
    <mergeCell ref="AW37:AZ37"/>
    <mergeCell ref="AR37:AT37"/>
    <mergeCell ref="S37:U37"/>
    <mergeCell ref="C45:G45"/>
    <mergeCell ref="A44:B44"/>
    <mergeCell ref="C44:G44"/>
    <mergeCell ref="H44:T44"/>
    <mergeCell ref="U44:AF44"/>
    <mergeCell ref="AG44:AI44"/>
    <mergeCell ref="AJ44:AL44"/>
    <mergeCell ref="A43:B43"/>
    <mergeCell ref="C43:F43"/>
    <mergeCell ref="AU7:AV7"/>
    <mergeCell ref="AW7:AZ7"/>
    <mergeCell ref="AR7:AT7"/>
    <mergeCell ref="A51:B51"/>
    <mergeCell ref="C51:G51"/>
    <mergeCell ref="A50:B50"/>
    <mergeCell ref="C50:G50"/>
    <mergeCell ref="A49:B49"/>
    <mergeCell ref="C49:G49"/>
    <mergeCell ref="A48:B48"/>
    <mergeCell ref="C48:G48"/>
    <mergeCell ref="H48:T48"/>
    <mergeCell ref="U48:AF48"/>
    <mergeCell ref="AG48:AI48"/>
    <mergeCell ref="AJ48:AL48"/>
    <mergeCell ref="A47:B47"/>
    <mergeCell ref="C47:G47"/>
    <mergeCell ref="A46:B46"/>
    <mergeCell ref="C46:G46"/>
    <mergeCell ref="H46:T46"/>
    <mergeCell ref="U46:AF46"/>
    <mergeCell ref="AG46:AI46"/>
    <mergeCell ref="AJ46:AL46"/>
    <mergeCell ref="A45:B45"/>
    <mergeCell ref="AO7:AQ7"/>
    <mergeCell ref="A6:K6"/>
    <mergeCell ref="L6:M6"/>
    <mergeCell ref="N6:P6"/>
    <mergeCell ref="S6:U6"/>
    <mergeCell ref="Z8:AA8"/>
    <mergeCell ref="AB8:AL8"/>
    <mergeCell ref="AM8:AN8"/>
    <mergeCell ref="AO8:AQ8"/>
    <mergeCell ref="A7:K7"/>
    <mergeCell ref="L7:M7"/>
    <mergeCell ref="N7:P7"/>
    <mergeCell ref="Q7:R7"/>
    <mergeCell ref="V7:Y7"/>
    <mergeCell ref="S7:U7"/>
    <mergeCell ref="Z7:AA7"/>
    <mergeCell ref="AB7:AL7"/>
    <mergeCell ref="AM7:AN7"/>
    <mergeCell ref="BF8:BI8"/>
    <mergeCell ref="A9:K9"/>
    <mergeCell ref="L9:M9"/>
    <mergeCell ref="N9:P9"/>
    <mergeCell ref="Q9:R9"/>
    <mergeCell ref="V9:Y9"/>
    <mergeCell ref="S9:U9"/>
    <mergeCell ref="Z9:AA9"/>
    <mergeCell ref="AB9:AL9"/>
    <mergeCell ref="AM9:AN9"/>
    <mergeCell ref="AO9:AQ9"/>
    <mergeCell ref="AU9:AV9"/>
    <mergeCell ref="AW9:AZ9"/>
    <mergeCell ref="AR9:AT9"/>
    <mergeCell ref="BF9:BI9"/>
    <mergeCell ref="BF10:BI10"/>
    <mergeCell ref="V11:AD11"/>
    <mergeCell ref="AX11:AZ11"/>
    <mergeCell ref="BF11:BI11"/>
    <mergeCell ref="A12:K12"/>
    <mergeCell ref="L12:M12"/>
    <mergeCell ref="N12:P12"/>
    <mergeCell ref="Q12:R12"/>
    <mergeCell ref="V12:Y12"/>
    <mergeCell ref="S12:U12"/>
    <mergeCell ref="Z12:AA12"/>
    <mergeCell ref="AB12:AL12"/>
    <mergeCell ref="AM12:AN12"/>
    <mergeCell ref="AO12:AQ12"/>
    <mergeCell ref="AU12:AV12"/>
    <mergeCell ref="AW12:AZ12"/>
    <mergeCell ref="AR12:AT12"/>
    <mergeCell ref="BF12:BI12"/>
    <mergeCell ref="V10:Y10"/>
    <mergeCell ref="S10:U10"/>
    <mergeCell ref="Z10:AA10"/>
    <mergeCell ref="AB10:AL10"/>
    <mergeCell ref="AM10:AN10"/>
    <mergeCell ref="AO10:AQ10"/>
    <mergeCell ref="AW13:AZ13"/>
    <mergeCell ref="AR13:AT13"/>
    <mergeCell ref="AU14:AV14"/>
    <mergeCell ref="AW14:AZ14"/>
    <mergeCell ref="AR14:AT14"/>
    <mergeCell ref="BF14:BI14"/>
    <mergeCell ref="Z13:AA13"/>
    <mergeCell ref="AB13:AL13"/>
    <mergeCell ref="AM13:AN13"/>
    <mergeCell ref="AO13:AQ13"/>
    <mergeCell ref="AU13:AV13"/>
    <mergeCell ref="BF13:BI13"/>
    <mergeCell ref="AW15:AZ15"/>
    <mergeCell ref="AR15:AT15"/>
    <mergeCell ref="BF15:BI15"/>
    <mergeCell ref="AX16:AZ16"/>
    <mergeCell ref="A17:K17"/>
    <mergeCell ref="L17:M17"/>
    <mergeCell ref="N17:P17"/>
    <mergeCell ref="Q17:R17"/>
    <mergeCell ref="V17:Y17"/>
    <mergeCell ref="S17:U17"/>
    <mergeCell ref="Z17:AA17"/>
    <mergeCell ref="AB17:AL17"/>
    <mergeCell ref="AM17:AN17"/>
    <mergeCell ref="AO17:AQ17"/>
    <mergeCell ref="AU17:AV17"/>
    <mergeCell ref="AW17:AZ17"/>
    <mergeCell ref="AR17:AT17"/>
    <mergeCell ref="A15:K15"/>
    <mergeCell ref="L15:M15"/>
    <mergeCell ref="N15:P15"/>
    <mergeCell ref="Z15:AA15"/>
    <mergeCell ref="AB15:AL15"/>
    <mergeCell ref="AM15:AN15"/>
    <mergeCell ref="AO15:AQ15"/>
    <mergeCell ref="AU15:AV15"/>
    <mergeCell ref="N14:P14"/>
    <mergeCell ref="Q14:R14"/>
    <mergeCell ref="V14:Y14"/>
    <mergeCell ref="S14:U14"/>
    <mergeCell ref="Z14:AA14"/>
    <mergeCell ref="AB14:AL14"/>
    <mergeCell ref="AM14:AN14"/>
    <mergeCell ref="AO14:AQ14"/>
    <mergeCell ref="AW18:AZ18"/>
    <mergeCell ref="AR18:AT18"/>
    <mergeCell ref="AO19:AQ19"/>
    <mergeCell ref="AU19:AV19"/>
    <mergeCell ref="AW19:AZ19"/>
    <mergeCell ref="AR19:AT19"/>
    <mergeCell ref="Z18:AA18"/>
    <mergeCell ref="AB18:AL18"/>
    <mergeCell ref="AM18:AN18"/>
    <mergeCell ref="AO18:AQ18"/>
    <mergeCell ref="AU18:AV18"/>
    <mergeCell ref="AM19:AN19"/>
    <mergeCell ref="AM22:AN22"/>
    <mergeCell ref="AO22:AQ22"/>
    <mergeCell ref="AU22:AV22"/>
    <mergeCell ref="AW22:AZ22"/>
    <mergeCell ref="AR22:AT22"/>
    <mergeCell ref="N20:P20"/>
    <mergeCell ref="Q20:R20"/>
    <mergeCell ref="V20:Y20"/>
    <mergeCell ref="S20:U20"/>
    <mergeCell ref="Z20:AA20"/>
    <mergeCell ref="AB20:AL20"/>
    <mergeCell ref="AM20:AN20"/>
    <mergeCell ref="AW20:AZ20"/>
    <mergeCell ref="AR20:AT20"/>
    <mergeCell ref="V21:AD21"/>
    <mergeCell ref="AX21:AZ21"/>
    <mergeCell ref="AO20:AQ20"/>
    <mergeCell ref="AU20:AV20"/>
    <mergeCell ref="AW23:AZ23"/>
    <mergeCell ref="AR23:AT23"/>
    <mergeCell ref="A24:K24"/>
    <mergeCell ref="L24:M24"/>
    <mergeCell ref="N24:P24"/>
    <mergeCell ref="Q24:R24"/>
    <mergeCell ref="V24:Y24"/>
    <mergeCell ref="S24:U24"/>
    <mergeCell ref="Z24:AA24"/>
    <mergeCell ref="AB24:AL24"/>
    <mergeCell ref="AM24:AN24"/>
    <mergeCell ref="AO24:AQ24"/>
    <mergeCell ref="AU24:AV24"/>
    <mergeCell ref="AW24:AZ24"/>
    <mergeCell ref="AR24:AT24"/>
    <mergeCell ref="A23:K23"/>
    <mergeCell ref="L23:M23"/>
    <mergeCell ref="N23:P23"/>
    <mergeCell ref="Q23:R23"/>
    <mergeCell ref="V23:Y23"/>
    <mergeCell ref="S23:U23"/>
    <mergeCell ref="AB25:AL25"/>
    <mergeCell ref="AM25:AN25"/>
    <mergeCell ref="Z23:AA23"/>
    <mergeCell ref="AB23:AL23"/>
    <mergeCell ref="AM23:AN23"/>
    <mergeCell ref="AO23:AQ23"/>
    <mergeCell ref="AU23:AV23"/>
    <mergeCell ref="AO25:AQ25"/>
    <mergeCell ref="AU25:AV25"/>
    <mergeCell ref="AW25:AZ25"/>
    <mergeCell ref="AR25:AT25"/>
    <mergeCell ref="V26:AD26"/>
    <mergeCell ref="AX26:AZ26"/>
    <mergeCell ref="A27:K27"/>
    <mergeCell ref="L27:M27"/>
    <mergeCell ref="N27:P27"/>
    <mergeCell ref="Q27:R27"/>
    <mergeCell ref="V27:Y27"/>
    <mergeCell ref="S27:U27"/>
    <mergeCell ref="Z27:AA27"/>
    <mergeCell ref="AB27:AL27"/>
    <mergeCell ref="AM27:AN27"/>
    <mergeCell ref="AO27:AQ27"/>
    <mergeCell ref="AU27:AV27"/>
    <mergeCell ref="AW27:AZ27"/>
    <mergeCell ref="AR27:AT27"/>
    <mergeCell ref="A25:K25"/>
    <mergeCell ref="L25:M25"/>
    <mergeCell ref="N25:P25"/>
    <mergeCell ref="Q25:R25"/>
    <mergeCell ref="V25:Y25"/>
    <mergeCell ref="S25:U25"/>
    <mergeCell ref="Z25:AA25"/>
    <mergeCell ref="AO30:AQ30"/>
    <mergeCell ref="AU30:AV30"/>
    <mergeCell ref="Z28:AA28"/>
    <mergeCell ref="AB28:AL28"/>
    <mergeCell ref="AM28:AN28"/>
    <mergeCell ref="AO28:AQ28"/>
    <mergeCell ref="AU28:AV28"/>
    <mergeCell ref="AW28:AZ28"/>
    <mergeCell ref="AR28:AT28"/>
    <mergeCell ref="AO29:AQ29"/>
    <mergeCell ref="AU29:AV29"/>
    <mergeCell ref="AW29:AZ29"/>
    <mergeCell ref="AR29:AT29"/>
    <mergeCell ref="AW30:AZ30"/>
    <mergeCell ref="AR30:AT30"/>
    <mergeCell ref="Z30:AA30"/>
    <mergeCell ref="AB30:AL30"/>
    <mergeCell ref="AM30:AN30"/>
    <mergeCell ref="Z29:AA29"/>
    <mergeCell ref="AB29:AL29"/>
    <mergeCell ref="AM29:AN29"/>
    <mergeCell ref="AX31:AZ31"/>
    <mergeCell ref="A32:K32"/>
    <mergeCell ref="L32:M32"/>
    <mergeCell ref="N32:P32"/>
    <mergeCell ref="Q32:R32"/>
    <mergeCell ref="V32:Y32"/>
    <mergeCell ref="S32:U32"/>
    <mergeCell ref="Z32:AA32"/>
    <mergeCell ref="AB32:AL32"/>
    <mergeCell ref="AM32:AN32"/>
    <mergeCell ref="AO32:AQ32"/>
    <mergeCell ref="AU32:AV32"/>
    <mergeCell ref="AW32:AZ32"/>
    <mergeCell ref="AR32:AT32"/>
    <mergeCell ref="V31:AD31"/>
    <mergeCell ref="Z35:AA35"/>
    <mergeCell ref="AB35:AL35"/>
    <mergeCell ref="AM35:AN35"/>
    <mergeCell ref="AO38:AQ38"/>
    <mergeCell ref="AU38:AV38"/>
    <mergeCell ref="AW38:AZ38"/>
    <mergeCell ref="AR38:AT38"/>
    <mergeCell ref="AO35:AQ35"/>
    <mergeCell ref="AU35:AV35"/>
    <mergeCell ref="AW35:AZ35"/>
    <mergeCell ref="AR35:AT35"/>
    <mergeCell ref="V36:AD36"/>
    <mergeCell ref="AX36:AZ36"/>
    <mergeCell ref="V37:Y37"/>
    <mergeCell ref="Z37:AA37"/>
    <mergeCell ref="AO33:AQ33"/>
    <mergeCell ref="AU33:AV33"/>
    <mergeCell ref="AW33:AZ33"/>
    <mergeCell ref="AR33:AT33"/>
    <mergeCell ref="V34:Y34"/>
    <mergeCell ref="S34:U34"/>
    <mergeCell ref="Z34:AA34"/>
    <mergeCell ref="AB34:AL34"/>
    <mergeCell ref="AM34:AN34"/>
    <mergeCell ref="AO34:AQ34"/>
    <mergeCell ref="AU34:AV34"/>
    <mergeCell ref="AW34:AZ34"/>
    <mergeCell ref="AR34:AT34"/>
    <mergeCell ref="AM33:AN33"/>
    <mergeCell ref="AO39:AQ39"/>
    <mergeCell ref="AU39:AV39"/>
    <mergeCell ref="AW39:AZ39"/>
    <mergeCell ref="AR39:AT39"/>
    <mergeCell ref="A38:K38"/>
    <mergeCell ref="L38:M38"/>
    <mergeCell ref="N38:P38"/>
    <mergeCell ref="Q38:R38"/>
    <mergeCell ref="V38:Y38"/>
    <mergeCell ref="S38:U38"/>
    <mergeCell ref="Z38:AA38"/>
    <mergeCell ref="A39:K39"/>
    <mergeCell ref="L39:M39"/>
    <mergeCell ref="N39:P39"/>
    <mergeCell ref="Q39:R39"/>
    <mergeCell ref="V39:Y39"/>
    <mergeCell ref="S39:U39"/>
    <mergeCell ref="Z39:AA39"/>
    <mergeCell ref="AB39:AL39"/>
    <mergeCell ref="AM39:AN39"/>
    <mergeCell ref="AB38:AL38"/>
    <mergeCell ref="AM38:AN38"/>
    <mergeCell ref="AU40:AV40"/>
    <mergeCell ref="AW40:AZ40"/>
    <mergeCell ref="AR40:AT40"/>
    <mergeCell ref="H43:T43"/>
    <mergeCell ref="U43:AF43"/>
    <mergeCell ref="AG43:AI43"/>
    <mergeCell ref="AJ43:AL43"/>
    <mergeCell ref="AM43:AO43"/>
    <mergeCell ref="AP43:AS43"/>
    <mergeCell ref="AT43:AV43"/>
    <mergeCell ref="AW43:AZ43"/>
    <mergeCell ref="L40:M40"/>
    <mergeCell ref="N40:P40"/>
    <mergeCell ref="Q40:R40"/>
    <mergeCell ref="V40:Y40"/>
    <mergeCell ref="S40:U40"/>
    <mergeCell ref="Z40:AA40"/>
    <mergeCell ref="AB40:AL40"/>
    <mergeCell ref="AM40:AN40"/>
    <mergeCell ref="AO40:AQ40"/>
    <mergeCell ref="A40:K40"/>
    <mergeCell ref="AM44:AO44"/>
    <mergeCell ref="AP44:AS44"/>
    <mergeCell ref="AT44:AV44"/>
    <mergeCell ref="AW44:AZ44"/>
    <mergeCell ref="H45:T45"/>
    <mergeCell ref="U45:AF45"/>
    <mergeCell ref="AG45:AI45"/>
    <mergeCell ref="AJ45:AL45"/>
    <mergeCell ref="AM45:AO45"/>
    <mergeCell ref="AP45:AS45"/>
    <mergeCell ref="AT45:AV45"/>
    <mergeCell ref="AW45:AZ45"/>
    <mergeCell ref="AM46:AO46"/>
    <mergeCell ref="AP46:AS46"/>
    <mergeCell ref="AT46:AV46"/>
    <mergeCell ref="AW46:AZ46"/>
    <mergeCell ref="H47:T47"/>
    <mergeCell ref="U47:AF47"/>
    <mergeCell ref="AG47:AI47"/>
    <mergeCell ref="AJ47:AL47"/>
    <mergeCell ref="AM47:AO47"/>
    <mergeCell ref="AP47:AS47"/>
    <mergeCell ref="AT47:AV47"/>
    <mergeCell ref="AW47:AZ47"/>
    <mergeCell ref="AW51:AZ51"/>
    <mergeCell ref="AM48:AO48"/>
    <mergeCell ref="AP48:AS48"/>
    <mergeCell ref="AT48:AV48"/>
    <mergeCell ref="AW48:AZ48"/>
    <mergeCell ref="H49:T49"/>
    <mergeCell ref="U49:AF49"/>
    <mergeCell ref="AG49:AI49"/>
    <mergeCell ref="AJ49:AL49"/>
    <mergeCell ref="AM49:AO49"/>
    <mergeCell ref="AP49:AS49"/>
    <mergeCell ref="AT49:AV49"/>
    <mergeCell ref="AW49:AZ49"/>
    <mergeCell ref="A52:K52"/>
    <mergeCell ref="L52:O52"/>
    <mergeCell ref="AJ52:AL52"/>
    <mergeCell ref="AM52:AO52"/>
    <mergeCell ref="Q6:R6"/>
    <mergeCell ref="AU6:AV6"/>
    <mergeCell ref="V6:Y6"/>
    <mergeCell ref="AW6:AZ6"/>
    <mergeCell ref="V16:AE16"/>
    <mergeCell ref="H50:T50"/>
    <mergeCell ref="U50:AF50"/>
    <mergeCell ref="AG50:AI50"/>
    <mergeCell ref="AJ50:AL50"/>
    <mergeCell ref="AM50:AO50"/>
    <mergeCell ref="AP50:AS50"/>
    <mergeCell ref="AT50:AV50"/>
    <mergeCell ref="AW50:AZ50"/>
    <mergeCell ref="H51:T51"/>
    <mergeCell ref="U51:AF51"/>
    <mergeCell ref="AG51:AI51"/>
    <mergeCell ref="AJ51:AL51"/>
    <mergeCell ref="AM51:AO51"/>
    <mergeCell ref="AP51:AS51"/>
    <mergeCell ref="AT51:AV51"/>
  </mergeCells>
  <pageMargins left="0.82677165354330717" right="0.23622047244094491" top="0.39370078740157483" bottom="0" header="0" footer="0"/>
  <pageSetup paperSize="9" scale="98" orientation="portrait" r:id="rId1"/>
  <colBreaks count="1" manualBreakCount="1">
    <brk id="5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6"/>
  <sheetViews>
    <sheetView topLeftCell="A5" zoomScaleNormal="100" workbookViewId="0">
      <selection activeCell="BG24" sqref="BG24"/>
    </sheetView>
  </sheetViews>
  <sheetFormatPr defaultColWidth="1.7109375" defaultRowHeight="15.75"/>
  <cols>
    <col min="1" max="57" width="1.7109375" style="34"/>
    <col min="58" max="58" width="1.7109375" style="8"/>
    <col min="59" max="59" width="22.28515625" style="34" bestFit="1" customWidth="1"/>
    <col min="60" max="60" width="6.140625" style="84" customWidth="1"/>
    <col min="61" max="61" width="18.42578125" style="34" bestFit="1" customWidth="1"/>
    <col min="62" max="16384" width="1.7109375" style="34"/>
  </cols>
  <sheetData>
    <row r="1" spans="1:61" s="11" customFormat="1" ht="170.1" customHeight="1">
      <c r="A1" s="10"/>
      <c r="BH1" s="78"/>
    </row>
    <row r="2" spans="1:61" s="39" customFormat="1" ht="24.95" customHeight="1">
      <c r="A2" s="268" t="s">
        <v>1354</v>
      </c>
      <c r="B2" s="269"/>
      <c r="C2" s="275" t="str">
        <f>'Uitslagen poule A'!$C$2:$R$2</f>
        <v>ankerkader 47/2 ereklasse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77" t="str">
        <f>'Uitslagen poule A'!AD2:AO2</f>
        <v>van 40.00 en hoger</v>
      </c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8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  <c r="BH2" s="79"/>
    </row>
    <row r="3" spans="1:61" s="39" customFormat="1" ht="24.95" customHeight="1">
      <c r="A3" s="268" t="s">
        <v>19</v>
      </c>
      <c r="B3" s="269"/>
      <c r="C3" s="269"/>
      <c r="D3" s="269"/>
      <c r="E3" s="269"/>
      <c r="F3" s="269"/>
      <c r="G3" s="275" t="str">
        <f>'Uitslagen poule A'!$G$3:$R$3</f>
        <v>8 en 9 december</v>
      </c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77" t="str">
        <f>'Uitslagen poule A'!$AD$3:$AO$3</f>
        <v>Afferden</v>
      </c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8"/>
      <c r="AP3" s="40"/>
      <c r="AR3" s="279">
        <f>'Uitslagen poule A'!$AR$3:$AZ$3</f>
        <v>250</v>
      </c>
      <c r="AS3" s="275"/>
      <c r="AT3" s="275"/>
      <c r="AU3" s="275"/>
      <c r="AV3" s="275"/>
      <c r="AW3" s="275"/>
      <c r="AX3" s="275"/>
      <c r="AY3" s="275"/>
      <c r="AZ3" s="276"/>
      <c r="BH3" s="79"/>
    </row>
    <row r="4" spans="1:61" s="13" customFormat="1" ht="24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G4" s="273" t="s">
        <v>1423</v>
      </c>
      <c r="BH4" s="127"/>
      <c r="BI4" s="128" t="s">
        <v>1416</v>
      </c>
    </row>
    <row r="5" spans="1:61" s="13" customFormat="1" ht="24.95" customHeight="1">
      <c r="T5" s="271" t="s">
        <v>1394</v>
      </c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12"/>
      <c r="BG5" s="274"/>
      <c r="BH5" s="127"/>
      <c r="BI5" s="129" t="s">
        <v>1417</v>
      </c>
    </row>
    <row r="6" spans="1:61" s="12" customFormat="1" ht="24.95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  <c r="BH6" s="98"/>
    </row>
    <row r="7" spans="1:61" s="17" customFormat="1" ht="24.95" customHeight="1">
      <c r="A7" s="226" t="str">
        <f>BG9</f>
        <v>M.J.A. van Silfhout (Michel)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48">
        <f>IF(OR(ISBLANK(N7),ISBLANK(AO7)),"",IF(N7&gt;AO7,2,IF(N7=AO7,1,0)))</f>
        <v>2</v>
      </c>
      <c r="M7" s="248"/>
      <c r="N7" s="227">
        <v>250</v>
      </c>
      <c r="O7" s="227"/>
      <c r="P7" s="227"/>
      <c r="Q7" s="227">
        <v>7</v>
      </c>
      <c r="R7" s="227"/>
      <c r="S7" s="227">
        <v>89</v>
      </c>
      <c r="T7" s="227"/>
      <c r="U7" s="227"/>
      <c r="V7" s="232">
        <f>IF(ISBLANK(Q7),"",ROUNDDOWN(N7/Q7,2))</f>
        <v>35.71</v>
      </c>
      <c r="W7" s="232"/>
      <c r="X7" s="232"/>
      <c r="Y7" s="232"/>
      <c r="Z7" s="249" t="s">
        <v>1364</v>
      </c>
      <c r="AA7" s="249"/>
      <c r="AB7" s="226" t="str">
        <f>BG10</f>
        <v>D. Timmers (Dennis)</v>
      </c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18">
        <f>IF(OR(ISBLANK(N7),ISBLANK(AO7)),"",IF(N7&gt;AO7,0,IF(N7=AO7,1,2)))</f>
        <v>0</v>
      </c>
      <c r="AN7" s="218"/>
      <c r="AO7" s="227">
        <v>131</v>
      </c>
      <c r="AP7" s="227"/>
      <c r="AQ7" s="227"/>
      <c r="AR7" s="227">
        <v>99</v>
      </c>
      <c r="AS7" s="227"/>
      <c r="AT7" s="227"/>
      <c r="AU7" s="218">
        <f>IF(ISBLANK(Q7),"",Q7)</f>
        <v>7</v>
      </c>
      <c r="AV7" s="218"/>
      <c r="AW7" s="232">
        <f>IF(ISTEXT(AU7),"",ROUNDDOWN(AO7/AU7,2))</f>
        <v>18.71</v>
      </c>
      <c r="AX7" s="232"/>
      <c r="AY7" s="232"/>
      <c r="AZ7" s="232"/>
      <c r="BB7" s="41"/>
      <c r="BG7" s="85" t="s">
        <v>1392</v>
      </c>
      <c r="BH7" s="86" t="s">
        <v>1382</v>
      </c>
      <c r="BI7" s="87" t="s">
        <v>11</v>
      </c>
    </row>
    <row r="8" spans="1:61" s="17" customFormat="1" ht="24.95" customHeight="1">
      <c r="A8" s="226" t="str">
        <f>BG8</f>
        <v>R. Swertz (Raymund)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48">
        <f>IF(OR(ISBLANK(N8),ISBLANK(AO8)),"",IF(N8&gt;AO8,2,IF(N8=AO8,1,0)))</f>
        <v>2</v>
      </c>
      <c r="M8" s="248"/>
      <c r="N8" s="227">
        <v>250</v>
      </c>
      <c r="O8" s="227"/>
      <c r="P8" s="227"/>
      <c r="Q8" s="227">
        <v>4</v>
      </c>
      <c r="R8" s="227"/>
      <c r="S8" s="227">
        <v>116</v>
      </c>
      <c r="T8" s="227"/>
      <c r="U8" s="227"/>
      <c r="V8" s="232">
        <f t="shared" ref="V8" si="0">IF(ISBLANK(Q8),"",ROUNDDOWN(N8/Q8,2))</f>
        <v>62.5</v>
      </c>
      <c r="W8" s="232"/>
      <c r="X8" s="232"/>
      <c r="Y8" s="232"/>
      <c r="Z8" s="249" t="s">
        <v>1364</v>
      </c>
      <c r="AA8" s="249"/>
      <c r="AB8" s="226" t="str">
        <f>BG11</f>
        <v>M. van Bochem (Micha)</v>
      </c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18">
        <f>IF(OR(ISBLANK(N8),ISBLANK(AO8)),"",IF(N8&gt;AO8,0,IF(N8=AO8,1,2)))</f>
        <v>0</v>
      </c>
      <c r="AN8" s="218"/>
      <c r="AO8" s="227">
        <v>89</v>
      </c>
      <c r="AP8" s="227"/>
      <c r="AQ8" s="227"/>
      <c r="AR8" s="227">
        <v>48</v>
      </c>
      <c r="AS8" s="227"/>
      <c r="AT8" s="227"/>
      <c r="AU8" s="218">
        <f>IF(ISBLANK(Q8),"",Q8)</f>
        <v>4</v>
      </c>
      <c r="AV8" s="218"/>
      <c r="AW8" s="232">
        <f t="shared" ref="AW8" si="1">IF(ISTEXT(AU8),"",ROUNDDOWN(AO8/AU8,2))</f>
        <v>22.25</v>
      </c>
      <c r="AX8" s="232"/>
      <c r="AY8" s="232"/>
      <c r="AZ8" s="232"/>
      <c r="BB8" s="41"/>
      <c r="BG8" s="136" t="s">
        <v>1419</v>
      </c>
      <c r="BH8" s="137">
        <v>157696</v>
      </c>
      <c r="BI8" s="138" t="s">
        <v>1420</v>
      </c>
    </row>
    <row r="9" spans="1:61" s="17" customFormat="1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60"/>
      <c r="M9" s="60"/>
      <c r="N9" s="61"/>
      <c r="O9" s="61"/>
      <c r="P9" s="61"/>
      <c r="Q9" s="61"/>
      <c r="R9" s="61"/>
      <c r="S9" s="61"/>
      <c r="T9" s="61"/>
      <c r="U9" s="61"/>
      <c r="V9" s="62"/>
      <c r="W9" s="62"/>
      <c r="X9" s="62"/>
      <c r="Y9" s="62"/>
      <c r="Z9" s="63"/>
      <c r="AA9" s="63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64"/>
      <c r="AN9" s="64"/>
      <c r="AO9" s="61"/>
      <c r="AP9" s="61"/>
      <c r="AQ9" s="61"/>
      <c r="AR9" s="61"/>
      <c r="AS9" s="61"/>
      <c r="AT9" s="61"/>
      <c r="AU9" s="64"/>
      <c r="AV9" s="64"/>
      <c r="AW9" s="62"/>
      <c r="AX9" s="62"/>
      <c r="AY9" s="62"/>
      <c r="AZ9" s="62"/>
      <c r="BB9" s="41"/>
      <c r="BG9" s="136" t="s">
        <v>1421</v>
      </c>
      <c r="BH9" s="137">
        <v>151238</v>
      </c>
      <c r="BI9" s="138" t="s">
        <v>260</v>
      </c>
    </row>
    <row r="10" spans="1:61" s="17" customFormat="1" ht="24.95" customHeight="1">
      <c r="A10" s="18"/>
      <c r="B10" s="18"/>
      <c r="C10" s="18"/>
      <c r="D10" s="18"/>
      <c r="E10" s="18"/>
      <c r="F10" s="18"/>
      <c r="G10" s="19"/>
      <c r="H10" s="19"/>
      <c r="I10" s="19"/>
      <c r="J10" s="18"/>
      <c r="K10" s="19"/>
      <c r="L10" s="20"/>
      <c r="M10" s="21"/>
      <c r="N10" s="21"/>
      <c r="O10" s="18"/>
      <c r="P10" s="18"/>
      <c r="Q10" s="55"/>
      <c r="R10" s="55"/>
      <c r="S10" s="46"/>
      <c r="T10" s="46"/>
      <c r="U10" s="46"/>
      <c r="V10" s="221" t="s">
        <v>1365</v>
      </c>
      <c r="W10" s="222"/>
      <c r="X10" s="222"/>
      <c r="Y10" s="222"/>
      <c r="Z10" s="222"/>
      <c r="AA10" s="222"/>
      <c r="AB10" s="222"/>
      <c r="AC10" s="222"/>
      <c r="AD10" s="222"/>
      <c r="AE10" s="23"/>
      <c r="AF10" s="23"/>
      <c r="AG10" s="23"/>
      <c r="AH10" s="19"/>
      <c r="AI10" s="18"/>
      <c r="AJ10" s="20"/>
      <c r="AK10" s="20"/>
      <c r="AL10" s="20"/>
      <c r="AM10" s="21"/>
      <c r="AN10" s="20"/>
      <c r="AO10" s="21"/>
      <c r="AP10" s="18"/>
      <c r="AQ10" s="18"/>
      <c r="AR10" s="18"/>
      <c r="AS10" s="18"/>
      <c r="AT10" s="18"/>
      <c r="AU10" s="55"/>
      <c r="AV10" s="55"/>
      <c r="AW10" s="37"/>
      <c r="AX10" s="255"/>
      <c r="AY10" s="255"/>
      <c r="AZ10" s="255"/>
      <c r="BB10" s="41"/>
      <c r="BG10" s="136" t="s">
        <v>1422</v>
      </c>
      <c r="BH10" s="137">
        <v>148739</v>
      </c>
      <c r="BI10" s="138" t="s">
        <v>127</v>
      </c>
    </row>
    <row r="11" spans="1:61" s="17" customFormat="1" ht="24.95" customHeight="1">
      <c r="A11" s="281" t="s">
        <v>1419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48">
        <f>IF(OR(ISBLANK(N11),ISBLANK(AO11)),"",IF(N11&gt;AO11,2,IF(N11=AO11,1,0)))</f>
        <v>2</v>
      </c>
      <c r="M11" s="248"/>
      <c r="N11" s="227">
        <v>250</v>
      </c>
      <c r="O11" s="227"/>
      <c r="P11" s="227"/>
      <c r="Q11" s="227">
        <v>3</v>
      </c>
      <c r="R11" s="227"/>
      <c r="S11" s="227">
        <v>243</v>
      </c>
      <c r="T11" s="227"/>
      <c r="U11" s="227"/>
      <c r="V11" s="232">
        <f>IF(ISBLANK(Q11),"",ROUNDDOWN(N11/Q11,2))</f>
        <v>83.33</v>
      </c>
      <c r="W11" s="232"/>
      <c r="X11" s="232"/>
      <c r="Y11" s="232"/>
      <c r="Z11" s="249" t="s">
        <v>1364</v>
      </c>
      <c r="AA11" s="249"/>
      <c r="AB11" s="281" t="s">
        <v>1421</v>
      </c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18">
        <f>IF(OR(ISBLANK(N11),ISBLANK(AO11)),"",IF(N11&gt;AO11,0,IF(N11=AO11,1,2)))</f>
        <v>0</v>
      </c>
      <c r="AN11" s="218"/>
      <c r="AO11" s="227">
        <v>11</v>
      </c>
      <c r="AP11" s="227"/>
      <c r="AQ11" s="227"/>
      <c r="AR11" s="227">
        <v>9</v>
      </c>
      <c r="AS11" s="227"/>
      <c r="AT11" s="227"/>
      <c r="AU11" s="218">
        <f>IF(ISBLANK(Q11),"",Q11)</f>
        <v>3</v>
      </c>
      <c r="AV11" s="218"/>
      <c r="AW11" s="232">
        <f>IF(ISTEXT(AU11),"",ROUNDDOWN(AO11/AU11,2))</f>
        <v>3.66</v>
      </c>
      <c r="AX11" s="232"/>
      <c r="AY11" s="232"/>
      <c r="AZ11" s="232"/>
      <c r="BB11" s="41"/>
      <c r="BC11" s="18"/>
      <c r="BD11" s="18"/>
      <c r="BE11" s="18"/>
      <c r="BG11" s="139" t="s">
        <v>1406</v>
      </c>
      <c r="BH11" s="140">
        <v>162863</v>
      </c>
      <c r="BI11" s="141" t="s">
        <v>195</v>
      </c>
    </row>
    <row r="12" spans="1:61" s="18" customFormat="1" ht="24.95" customHeight="1">
      <c r="A12" s="281" t="s">
        <v>1422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48">
        <f>IF(OR(ISBLANK(N12),ISBLANK(AO12)),"",IF(N12&gt;AO12,2,IF(N12=AO12,1,0)))</f>
        <v>0</v>
      </c>
      <c r="M12" s="248"/>
      <c r="N12" s="227">
        <v>70</v>
      </c>
      <c r="O12" s="227"/>
      <c r="P12" s="227"/>
      <c r="Q12" s="227">
        <v>4</v>
      </c>
      <c r="R12" s="227"/>
      <c r="S12" s="227">
        <v>62</v>
      </c>
      <c r="T12" s="227"/>
      <c r="U12" s="227"/>
      <c r="V12" s="232">
        <f t="shared" ref="V12" si="2">IF(ISBLANK(Q12),"",ROUNDDOWN(N12/Q12,2))</f>
        <v>17.5</v>
      </c>
      <c r="W12" s="232"/>
      <c r="X12" s="232"/>
      <c r="Y12" s="232"/>
      <c r="Z12" s="249" t="s">
        <v>1364</v>
      </c>
      <c r="AA12" s="249"/>
      <c r="AB12" s="281" t="s">
        <v>1406</v>
      </c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18">
        <f>IF(OR(ISBLANK(N12),ISBLANK(AO12)),"",IF(N12&gt;AO12,0,IF(N12=AO12,1,2)))</f>
        <v>2</v>
      </c>
      <c r="AN12" s="218"/>
      <c r="AO12" s="227">
        <v>250</v>
      </c>
      <c r="AP12" s="227"/>
      <c r="AQ12" s="227"/>
      <c r="AR12" s="227">
        <v>124</v>
      </c>
      <c r="AS12" s="227"/>
      <c r="AT12" s="227"/>
      <c r="AU12" s="218">
        <f>IF(ISBLANK(Q12),"",Q12)</f>
        <v>4</v>
      </c>
      <c r="AV12" s="218"/>
      <c r="AW12" s="232">
        <f t="shared" ref="AW12" si="3">IF(ISTEXT(AU12),"",ROUNDDOWN(AO12/AU12,2))</f>
        <v>62.5</v>
      </c>
      <c r="AX12" s="232"/>
      <c r="AY12" s="232"/>
      <c r="AZ12" s="232"/>
      <c r="BB12" s="15"/>
      <c r="BC12" s="17"/>
      <c r="BD12" s="17"/>
      <c r="BE12" s="17"/>
      <c r="BG12" s="96"/>
      <c r="BH12" s="81"/>
      <c r="BI12" s="96"/>
    </row>
    <row r="13" spans="1:61" s="17" customFormat="1" ht="24.9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0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2"/>
      <c r="Y13" s="62"/>
      <c r="Z13" s="63"/>
      <c r="AA13" s="63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64"/>
      <c r="AN13" s="64"/>
      <c r="AO13" s="61"/>
      <c r="AP13" s="61"/>
      <c r="AQ13" s="61"/>
      <c r="AR13" s="61"/>
      <c r="AS13" s="61"/>
      <c r="AT13" s="61"/>
      <c r="AU13" s="64"/>
      <c r="AV13" s="64"/>
      <c r="AW13" s="62"/>
      <c r="AX13" s="62"/>
      <c r="AY13" s="62"/>
      <c r="AZ13" s="62"/>
      <c r="BB13" s="41"/>
      <c r="BG13" s="142" t="str">
        <f>'Uitslagen poule A'!BG13</f>
        <v>RESERVES</v>
      </c>
      <c r="BH13" s="143" t="str">
        <f>'Uitslagen poule A'!BH13</f>
        <v>Bnr</v>
      </c>
      <c r="BI13" s="142" t="str">
        <f>'Uitslagen poule A'!BI13</f>
        <v>Vereniging</v>
      </c>
    </row>
    <row r="14" spans="1:61" s="17" customFormat="1" ht="24.95" customHeight="1">
      <c r="A14" s="18"/>
      <c r="B14" s="18"/>
      <c r="C14" s="18"/>
      <c r="D14" s="18"/>
      <c r="E14" s="18"/>
      <c r="F14" s="18"/>
      <c r="G14" s="19"/>
      <c r="H14" s="19"/>
      <c r="I14" s="19"/>
      <c r="J14" s="18"/>
      <c r="K14" s="19"/>
      <c r="L14" s="20"/>
      <c r="M14" s="21"/>
      <c r="N14" s="21"/>
      <c r="O14" s="18"/>
      <c r="P14" s="18"/>
      <c r="Q14" s="55"/>
      <c r="R14" s="55"/>
      <c r="S14" s="46"/>
      <c r="T14" s="46"/>
      <c r="U14" s="46"/>
      <c r="V14" s="221" t="s">
        <v>1366</v>
      </c>
      <c r="W14" s="222"/>
      <c r="X14" s="222"/>
      <c r="Y14" s="222"/>
      <c r="Z14" s="222"/>
      <c r="AA14" s="222"/>
      <c r="AB14" s="222"/>
      <c r="AC14" s="222"/>
      <c r="AD14" s="222"/>
      <c r="AE14" s="282"/>
      <c r="AF14" s="23"/>
      <c r="AG14" s="23"/>
      <c r="AH14" s="19"/>
      <c r="AI14" s="18"/>
      <c r="AJ14" s="20"/>
      <c r="AK14" s="20"/>
      <c r="AL14" s="20"/>
      <c r="AM14" s="21"/>
      <c r="AN14" s="20"/>
      <c r="AO14" s="21"/>
      <c r="AP14" s="18"/>
      <c r="AQ14" s="18"/>
      <c r="AR14" s="18"/>
      <c r="AS14" s="18"/>
      <c r="AT14" s="18"/>
      <c r="AU14" s="55"/>
      <c r="AV14" s="55"/>
      <c r="AW14" s="37"/>
      <c r="AX14" s="255"/>
      <c r="AY14" s="255"/>
      <c r="AZ14" s="255"/>
      <c r="BB14" s="41"/>
      <c r="BG14" s="144">
        <f>'Uitslagen poule A'!BG14</f>
        <v>0</v>
      </c>
      <c r="BH14" s="143">
        <f>'Uitslagen poule A'!BH14</f>
        <v>0</v>
      </c>
      <c r="BI14" s="142">
        <f>'Uitslagen poule A'!BI14</f>
        <v>0</v>
      </c>
    </row>
    <row r="15" spans="1:61" s="17" customFormat="1" ht="24.95" customHeight="1">
      <c r="A15" s="281" t="s">
        <v>1419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48">
        <f>IF(OR(ISBLANK(N15),ISBLANK(AO15)),"",IF(N15&gt;AO15,2,IF(N15=AO15,1,0)))</f>
        <v>2</v>
      </c>
      <c r="M15" s="248"/>
      <c r="N15" s="227">
        <v>250</v>
      </c>
      <c r="O15" s="227"/>
      <c r="P15" s="227"/>
      <c r="Q15" s="227">
        <v>2</v>
      </c>
      <c r="R15" s="227"/>
      <c r="S15" s="227">
        <v>140</v>
      </c>
      <c r="T15" s="227"/>
      <c r="U15" s="227"/>
      <c r="V15" s="232">
        <f>IF(ISBLANK(Q15),"",ROUNDDOWN(N15/Q15,2))</f>
        <v>125</v>
      </c>
      <c r="W15" s="232"/>
      <c r="X15" s="232"/>
      <c r="Y15" s="232"/>
      <c r="Z15" s="249" t="s">
        <v>1364</v>
      </c>
      <c r="AA15" s="249"/>
      <c r="AB15" s="281" t="s">
        <v>1422</v>
      </c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18">
        <f>IF(OR(ISBLANK(N15),ISBLANK(AO15)),"",IF(N15&gt;AO15,0,IF(N15=AO15,1,2)))</f>
        <v>0</v>
      </c>
      <c r="AN15" s="218"/>
      <c r="AO15" s="227">
        <v>40</v>
      </c>
      <c r="AP15" s="227"/>
      <c r="AQ15" s="227"/>
      <c r="AR15" s="227">
        <v>44</v>
      </c>
      <c r="AS15" s="227"/>
      <c r="AT15" s="227"/>
      <c r="AU15" s="218">
        <f>IF(ISBLANK(Q15),"",Q15)</f>
        <v>2</v>
      </c>
      <c r="AV15" s="218"/>
      <c r="AW15" s="232">
        <f>IF(ISTEXT(AU15),"",ROUNDDOWN(AO15/AU15,2))</f>
        <v>20</v>
      </c>
      <c r="AX15" s="232"/>
      <c r="AY15" s="232"/>
      <c r="AZ15" s="232"/>
      <c r="BB15" s="41"/>
      <c r="BG15" s="144">
        <f>'Uitslagen poule A'!BG15</f>
        <v>0</v>
      </c>
      <c r="BH15" s="143">
        <f>'Uitslagen poule A'!BH15</f>
        <v>0</v>
      </c>
      <c r="BI15" s="142">
        <f>'Uitslagen poule A'!BI15</f>
        <v>0</v>
      </c>
    </row>
    <row r="16" spans="1:61" s="17" customFormat="1" ht="24.95" customHeight="1">
      <c r="A16" s="281" t="s">
        <v>1421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48">
        <f>IF(OR(ISBLANK(N16),ISBLANK(AO16)),"",IF(N16&gt;AO16,2,IF(N16=AO16,1,0)))</f>
        <v>1</v>
      </c>
      <c r="M16" s="248"/>
      <c r="N16" s="227">
        <v>250</v>
      </c>
      <c r="O16" s="227"/>
      <c r="P16" s="227"/>
      <c r="Q16" s="227">
        <v>10</v>
      </c>
      <c r="R16" s="227"/>
      <c r="S16" s="227">
        <v>109</v>
      </c>
      <c r="T16" s="227"/>
      <c r="U16" s="227"/>
      <c r="V16" s="232">
        <f t="shared" ref="V16" si="4">IF(ISBLANK(Q16),"",ROUNDDOWN(N16/Q16,2))</f>
        <v>25</v>
      </c>
      <c r="W16" s="232"/>
      <c r="X16" s="232"/>
      <c r="Y16" s="232"/>
      <c r="Z16" s="249" t="s">
        <v>1364</v>
      </c>
      <c r="AA16" s="249"/>
      <c r="AB16" s="281" t="s">
        <v>1406</v>
      </c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18">
        <f>IF(OR(ISBLANK(N16),ISBLANK(AO16)),"",IF(N16&gt;AO16,0,IF(N16=AO16,1,2)))</f>
        <v>1</v>
      </c>
      <c r="AN16" s="218"/>
      <c r="AO16" s="227">
        <v>250</v>
      </c>
      <c r="AP16" s="227"/>
      <c r="AQ16" s="227"/>
      <c r="AR16" s="227">
        <v>81</v>
      </c>
      <c r="AS16" s="227"/>
      <c r="AT16" s="227"/>
      <c r="AU16" s="218">
        <f>IF(ISBLANK(Q16),"",Q16)</f>
        <v>10</v>
      </c>
      <c r="AV16" s="218"/>
      <c r="AW16" s="232">
        <f t="shared" ref="AW16" si="5">IF(ISTEXT(AU16),"",ROUNDDOWN(AO16/AU16,2))</f>
        <v>25</v>
      </c>
      <c r="AX16" s="232"/>
      <c r="AY16" s="232"/>
      <c r="AZ16" s="232"/>
      <c r="BB16" s="41"/>
      <c r="BC16" s="18"/>
      <c r="BD16" s="18"/>
      <c r="BE16" s="18"/>
      <c r="BG16" s="144">
        <f>'Uitslagen poule A'!BG16</f>
        <v>0</v>
      </c>
      <c r="BH16" s="143">
        <f>'Uitslagen poule A'!BH16</f>
        <v>0</v>
      </c>
      <c r="BI16" s="142">
        <f>'Uitslagen poule A'!BI16</f>
        <v>0</v>
      </c>
    </row>
    <row r="17" spans="1:60" s="17" customFormat="1" ht="24.9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60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Y17" s="62"/>
      <c r="Z17" s="63"/>
      <c r="AA17" s="63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64"/>
      <c r="AN17" s="64"/>
      <c r="AO17" s="61"/>
      <c r="AP17" s="61"/>
      <c r="AQ17" s="61"/>
      <c r="AR17" s="61"/>
      <c r="AS17" s="61"/>
      <c r="AT17" s="61"/>
      <c r="AU17" s="64"/>
      <c r="AV17" s="64"/>
      <c r="AW17" s="62"/>
      <c r="AX17" s="62"/>
      <c r="AY17" s="62"/>
      <c r="AZ17" s="62"/>
      <c r="BB17" s="41"/>
      <c r="BC17" s="18"/>
      <c r="BD17" s="18"/>
      <c r="BE17" s="18"/>
      <c r="BG17" s="18"/>
      <c r="BH17" s="80"/>
    </row>
    <row r="18" spans="1:60" s="17" customFormat="1" ht="24.9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5"/>
      <c r="O18" s="25"/>
      <c r="P18" s="25"/>
      <c r="Q18" s="13"/>
      <c r="R18" s="26"/>
      <c r="S18" s="2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6"/>
      <c r="AI18" s="13"/>
      <c r="AJ18" s="26"/>
      <c r="AK18" s="26"/>
      <c r="AL18" s="2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B18" s="41"/>
      <c r="BH18" s="82"/>
    </row>
    <row r="19" spans="1:60" s="17" customFormat="1" ht="24.95" customHeight="1">
      <c r="A19" s="13"/>
      <c r="B19" s="13"/>
      <c r="C19" s="27" t="s">
        <v>1371</v>
      </c>
      <c r="D19" s="28"/>
      <c r="E19" s="28"/>
      <c r="F19" s="28"/>
      <c r="G19" s="28"/>
      <c r="H19" s="13"/>
      <c r="I19" s="13"/>
      <c r="J19" s="13"/>
      <c r="K19" s="13"/>
      <c r="L19" s="13"/>
      <c r="M19" s="13"/>
      <c r="N19" s="25"/>
      <c r="O19" s="25"/>
      <c r="P19" s="25"/>
      <c r="Q19" s="13"/>
      <c r="R19" s="26"/>
      <c r="S19" s="2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6"/>
      <c r="AI19" s="13"/>
      <c r="AJ19" s="26"/>
      <c r="AK19" s="26"/>
      <c r="AL19" s="26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B19" s="41"/>
      <c r="BC19" s="18"/>
      <c r="BD19" s="18"/>
      <c r="BE19" s="18"/>
      <c r="BG19" s="18"/>
      <c r="BH19" s="97"/>
    </row>
    <row r="20" spans="1:60" s="18" customFormat="1" ht="24.95" customHeight="1">
      <c r="A20" s="264"/>
      <c r="B20" s="264"/>
      <c r="C20" s="243" t="s">
        <v>1372</v>
      </c>
      <c r="D20" s="244"/>
      <c r="E20" s="244"/>
      <c r="F20" s="244"/>
      <c r="G20" s="29"/>
      <c r="H20" s="241" t="s">
        <v>21</v>
      </c>
      <c r="I20" s="241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1" t="s">
        <v>1373</v>
      </c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3" t="s">
        <v>1374</v>
      </c>
      <c r="AH20" s="244"/>
      <c r="AI20" s="244"/>
      <c r="AJ20" s="221" t="s">
        <v>1375</v>
      </c>
      <c r="AK20" s="245"/>
      <c r="AL20" s="245"/>
      <c r="AM20" s="243" t="s">
        <v>1376</v>
      </c>
      <c r="AN20" s="244"/>
      <c r="AO20" s="246"/>
      <c r="AP20" s="243" t="s">
        <v>1377</v>
      </c>
      <c r="AQ20" s="244"/>
      <c r="AR20" s="244"/>
      <c r="AS20" s="244"/>
      <c r="AT20" s="243" t="s">
        <v>1378</v>
      </c>
      <c r="AU20" s="244"/>
      <c r="AV20" s="247"/>
      <c r="AW20" s="243" t="s">
        <v>1379</v>
      </c>
      <c r="AX20" s="244"/>
      <c r="AY20" s="244"/>
      <c r="AZ20" s="244"/>
      <c r="BB20" s="15"/>
      <c r="BC20" s="17"/>
      <c r="BD20" s="17"/>
      <c r="BE20" s="17"/>
      <c r="BG20" s="17"/>
      <c r="BH20" s="82"/>
    </row>
    <row r="21" spans="1:60" s="17" customFormat="1" ht="24.95" customHeight="1">
      <c r="A21" s="218">
        <v>1</v>
      </c>
      <c r="B21" s="218"/>
      <c r="C21" s="283">
        <f t="shared" ref="C21:C24" si="6">VLOOKUP(H21,BG$7:BH$14,2,0)</f>
        <v>157696</v>
      </c>
      <c r="D21" s="284"/>
      <c r="E21" s="284"/>
      <c r="F21" s="284"/>
      <c r="G21" s="284"/>
      <c r="H21" s="226" t="s">
        <v>1419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85" t="str">
        <f t="shared" ref="U21:U24" si="7">VLOOKUP(H21,BG$7:BI$14,3,0)</f>
        <v>BV Benelux Biljarts</v>
      </c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63">
        <v>6</v>
      </c>
      <c r="AH21" s="227"/>
      <c r="AI21" s="227"/>
      <c r="AJ21" s="228">
        <v>750</v>
      </c>
      <c r="AK21" s="229"/>
      <c r="AL21" s="230"/>
      <c r="AM21" s="227">
        <v>9</v>
      </c>
      <c r="AN21" s="227"/>
      <c r="AO21" s="231"/>
      <c r="AP21" s="232">
        <f>IF(ISBLANK(AM21),"",ROUNDDOWN(AJ21/AM21,2))</f>
        <v>83.33</v>
      </c>
      <c r="AQ21" s="233"/>
      <c r="AR21" s="233"/>
      <c r="AS21" s="233"/>
      <c r="AT21" s="227">
        <v>243</v>
      </c>
      <c r="AU21" s="227"/>
      <c r="AV21" s="234"/>
      <c r="AW21" s="235" t="s">
        <v>1443</v>
      </c>
      <c r="AX21" s="235"/>
      <c r="AY21" s="235"/>
      <c r="AZ21" s="236"/>
      <c r="BB21" s="41"/>
      <c r="BH21" s="82"/>
    </row>
    <row r="22" spans="1:60" s="17" customFormat="1" ht="24.95" customHeight="1">
      <c r="A22" s="218">
        <v>2</v>
      </c>
      <c r="B22" s="218"/>
      <c r="C22" s="283">
        <f t="shared" si="6"/>
        <v>162863</v>
      </c>
      <c r="D22" s="284"/>
      <c r="E22" s="284"/>
      <c r="F22" s="284"/>
      <c r="G22" s="284"/>
      <c r="H22" s="226" t="s">
        <v>1406</v>
      </c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85" t="str">
        <f t="shared" si="7"/>
        <v>Kaketoe '80</v>
      </c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63">
        <v>3</v>
      </c>
      <c r="AH22" s="227"/>
      <c r="AI22" s="227"/>
      <c r="AJ22" s="228">
        <v>589</v>
      </c>
      <c r="AK22" s="229"/>
      <c r="AL22" s="230"/>
      <c r="AM22" s="227">
        <v>18</v>
      </c>
      <c r="AN22" s="227"/>
      <c r="AO22" s="231"/>
      <c r="AP22" s="232">
        <f t="shared" ref="AP22:AP24" si="8">IF(ISBLANK(AM22),"",ROUNDDOWN(AJ22/AM22,2))</f>
        <v>32.72</v>
      </c>
      <c r="AQ22" s="233"/>
      <c r="AR22" s="233"/>
      <c r="AS22" s="233"/>
      <c r="AT22" s="227">
        <v>124</v>
      </c>
      <c r="AU22" s="227"/>
      <c r="AV22" s="234"/>
      <c r="AW22" s="235" t="s">
        <v>1444</v>
      </c>
      <c r="AX22" s="235"/>
      <c r="AY22" s="235"/>
      <c r="AZ22" s="236"/>
      <c r="BB22" s="41"/>
      <c r="BH22" s="82"/>
    </row>
    <row r="23" spans="1:60" s="17" customFormat="1" ht="24.95" customHeight="1">
      <c r="A23" s="218">
        <v>3</v>
      </c>
      <c r="B23" s="218"/>
      <c r="C23" s="283">
        <f t="shared" si="6"/>
        <v>151238</v>
      </c>
      <c r="D23" s="284"/>
      <c r="E23" s="284"/>
      <c r="F23" s="284"/>
      <c r="G23" s="284"/>
      <c r="H23" s="226" t="s">
        <v>1421</v>
      </c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85" t="str">
        <f t="shared" si="7"/>
        <v>De Pelikaan Zutphen</v>
      </c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63">
        <v>3</v>
      </c>
      <c r="AH23" s="227"/>
      <c r="AI23" s="227"/>
      <c r="AJ23" s="228">
        <v>511</v>
      </c>
      <c r="AK23" s="229"/>
      <c r="AL23" s="230"/>
      <c r="AM23" s="227">
        <v>20</v>
      </c>
      <c r="AN23" s="227"/>
      <c r="AO23" s="231"/>
      <c r="AP23" s="232">
        <f t="shared" si="8"/>
        <v>25.55</v>
      </c>
      <c r="AQ23" s="233"/>
      <c r="AR23" s="233"/>
      <c r="AS23" s="233"/>
      <c r="AT23" s="227">
        <v>109</v>
      </c>
      <c r="AU23" s="227"/>
      <c r="AV23" s="234"/>
      <c r="AW23" s="235" t="s">
        <v>1447</v>
      </c>
      <c r="AX23" s="235"/>
      <c r="AY23" s="235"/>
      <c r="AZ23" s="236"/>
      <c r="BB23" s="41"/>
      <c r="BH23" s="82"/>
    </row>
    <row r="24" spans="1:60" s="17" customFormat="1" ht="24.95" customHeight="1">
      <c r="A24" s="218">
        <v>4</v>
      </c>
      <c r="B24" s="218"/>
      <c r="C24" s="283">
        <f t="shared" si="6"/>
        <v>148739</v>
      </c>
      <c r="D24" s="284"/>
      <c r="E24" s="284"/>
      <c r="F24" s="284"/>
      <c r="G24" s="284"/>
      <c r="H24" s="226" t="s">
        <v>1422</v>
      </c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85" t="str">
        <f t="shared" si="7"/>
        <v>BV de Hazelaar</v>
      </c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63">
        <v>0</v>
      </c>
      <c r="AH24" s="227"/>
      <c r="AI24" s="227"/>
      <c r="AJ24" s="228">
        <v>245</v>
      </c>
      <c r="AK24" s="229"/>
      <c r="AL24" s="230"/>
      <c r="AM24" s="227">
        <v>13</v>
      </c>
      <c r="AN24" s="227"/>
      <c r="AO24" s="231"/>
      <c r="AP24" s="232">
        <f t="shared" si="8"/>
        <v>18.84</v>
      </c>
      <c r="AQ24" s="233"/>
      <c r="AR24" s="233"/>
      <c r="AS24" s="233"/>
      <c r="AT24" s="227">
        <v>99</v>
      </c>
      <c r="AU24" s="227"/>
      <c r="AV24" s="234"/>
      <c r="AW24" s="235" t="s">
        <v>1448</v>
      </c>
      <c r="AX24" s="235"/>
      <c r="AY24" s="235"/>
      <c r="AZ24" s="236"/>
      <c r="BA24" s="42"/>
      <c r="BB24" s="47"/>
      <c r="BC24" s="13"/>
      <c r="BD24" s="13"/>
      <c r="BE24" s="13"/>
      <c r="BG24" s="13"/>
      <c r="BH24" s="80"/>
    </row>
    <row r="25" spans="1:60" s="17" customFormat="1" ht="24.9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B25" s="41" t="str">
        <f>IF(ISBLANK(AO22),"",IF(AND(L22=2,N22&gt;AO22),"",IF(AND(L22=1,N22=AO22),"",IF(AND(L22=0,N22&lt;AO22),"","! pp/car fout"))))</f>
        <v/>
      </c>
      <c r="BH25" s="82"/>
    </row>
    <row r="26" spans="1:60" s="29" customFormat="1" ht="24.95" customHeight="1">
      <c r="A26" s="209" t="s">
        <v>1380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1"/>
      <c r="L26" s="212">
        <f>IF(ISTEXT(AM26),"",ROUNDDOWN(AJ26/AM26,2))</f>
        <v>34.909999999999997</v>
      </c>
      <c r="M26" s="213"/>
      <c r="N26" s="213"/>
      <c r="O26" s="214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215">
        <f>SUM(AJ21:AL24)</f>
        <v>2095</v>
      </c>
      <c r="AK26" s="216"/>
      <c r="AL26" s="217"/>
      <c r="AM26" s="218">
        <f>SUM(AM21:AO24)</f>
        <v>60</v>
      </c>
      <c r="AN26" s="219"/>
      <c r="AO26" s="220"/>
      <c r="AP26" s="58"/>
      <c r="AQ26" s="56"/>
      <c r="AR26" s="56"/>
      <c r="AS26" s="56"/>
      <c r="AT26" s="56"/>
      <c r="AU26" s="56"/>
      <c r="AV26" s="56"/>
      <c r="AW26" s="56"/>
      <c r="AX26" s="56"/>
      <c r="AY26" s="56"/>
      <c r="AZ26" s="57"/>
      <c r="BB26" s="15" t="str">
        <f>IF(ISBLANK(AO20),"",IF(AND(L20=2,N20&gt;AO20),"",IF(AND(L20=1,N20=AO20),"",IF(AND(L20=0,N20&lt;AO20),"","! pp/car fout"))))</f>
        <v/>
      </c>
      <c r="BC26" s="17"/>
      <c r="BD26" s="17"/>
      <c r="BE26" s="17"/>
      <c r="BG26" s="17"/>
      <c r="BH26" s="82"/>
    </row>
    <row r="27" spans="1:60" s="17" customFormat="1" ht="24.9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B27" s="41" t="str">
        <f>IF(ISBLANK(AO21),"",IF(AND(L21=2,N21&gt;AO21),"",IF(AND(L21=1,N21=AO21),"",IF(AND(L21=0,N21&lt;AO21),"","! pp/car fout"))))</f>
        <v/>
      </c>
      <c r="BH27" s="82"/>
    </row>
    <row r="28" spans="1:60" s="17" customFormat="1" ht="24.9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B28" s="41"/>
      <c r="BH28" s="82"/>
    </row>
    <row r="29" spans="1:60" s="17" customFormat="1" ht="24.9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B29" s="41"/>
      <c r="BH29" s="82"/>
    </row>
    <row r="30" spans="1:60" s="17" customFormat="1" ht="24.9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B30" s="41"/>
      <c r="BH30" s="82"/>
    </row>
    <row r="31" spans="1:60" s="17" customFormat="1" ht="24.9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B31" s="41"/>
      <c r="BH31" s="82"/>
    </row>
    <row r="32" spans="1:60" s="17" customFormat="1" ht="24.9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B32" s="41"/>
      <c r="BC32" s="13"/>
      <c r="BD32" s="13"/>
      <c r="BE32" s="13"/>
      <c r="BG32" s="13"/>
      <c r="BH32" s="80"/>
    </row>
    <row r="33" spans="1:60" s="13" customFormat="1" ht="1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H33" s="80"/>
    </row>
    <row r="34" spans="1:60" s="13" customFormat="1" ht="1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H34" s="80"/>
    </row>
    <row r="35" spans="1:60" s="13" customFormat="1" ht="1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H35" s="80"/>
    </row>
    <row r="36" spans="1:60" s="13" customFormat="1" ht="1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H36" s="80"/>
    </row>
    <row r="37" spans="1:60" s="13" customFormat="1" ht="1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C37" s="33"/>
      <c r="BD37" s="33"/>
      <c r="BE37" s="33"/>
      <c r="BG37" s="33"/>
      <c r="BH37" s="83"/>
    </row>
    <row r="38" spans="1:60" s="33" customFormat="1" ht="12">
      <c r="BH38" s="83"/>
    </row>
    <row r="39" spans="1:60" s="33" customFormat="1" ht="12">
      <c r="BH39" s="83"/>
    </row>
    <row r="40" spans="1:60" s="33" customFormat="1" ht="12">
      <c r="BH40" s="83"/>
    </row>
    <row r="41" spans="1:60" s="33" customFormat="1" ht="12">
      <c r="BH41" s="83"/>
    </row>
    <row r="42" spans="1:60" s="33" customFormat="1" ht="12">
      <c r="BH42" s="83"/>
    </row>
    <row r="43" spans="1:60" s="33" customFormat="1" ht="12">
      <c r="BH43" s="83"/>
    </row>
    <row r="44" spans="1:60" s="33" customFormat="1" ht="12">
      <c r="BH44" s="83"/>
    </row>
    <row r="45" spans="1:60" s="33" customFormat="1" ht="12">
      <c r="BH45" s="83"/>
    </row>
    <row r="46" spans="1:60" s="33" customFormat="1" ht="12">
      <c r="BH46" s="83"/>
    </row>
    <row r="47" spans="1:60" s="33" customFormat="1" ht="12">
      <c r="BH47" s="83"/>
    </row>
    <row r="48" spans="1:60" s="33" customFormat="1" ht="12">
      <c r="BH48" s="83"/>
    </row>
    <row r="49" spans="60:60" s="33" customFormat="1" ht="12">
      <c r="BH49" s="83"/>
    </row>
    <row r="50" spans="60:60" s="33" customFormat="1" ht="12">
      <c r="BH50" s="83"/>
    </row>
    <row r="51" spans="60:60" s="33" customFormat="1" ht="12">
      <c r="BH51" s="83"/>
    </row>
    <row r="52" spans="60:60" s="33" customFormat="1" ht="12">
      <c r="BH52" s="83"/>
    </row>
    <row r="53" spans="60:60" s="33" customFormat="1" ht="12">
      <c r="BH53" s="83"/>
    </row>
    <row r="54" spans="60:60" s="33" customFormat="1" ht="12">
      <c r="BH54" s="83"/>
    </row>
    <row r="55" spans="60:60" s="33" customFormat="1" ht="12">
      <c r="BH55" s="83"/>
    </row>
    <row r="56" spans="60:60" s="33" customFormat="1" ht="12">
      <c r="BH56" s="83"/>
    </row>
    <row r="57" spans="60:60" s="33" customFormat="1" ht="12">
      <c r="BH57" s="83"/>
    </row>
    <row r="58" spans="60:60" s="33" customFormat="1" ht="12">
      <c r="BH58" s="83"/>
    </row>
    <row r="59" spans="60:60" s="33" customFormat="1" ht="12">
      <c r="BH59" s="83"/>
    </row>
    <row r="60" spans="60:60" s="33" customFormat="1" ht="12">
      <c r="BH60" s="83"/>
    </row>
    <row r="61" spans="60:60" s="33" customFormat="1" ht="12">
      <c r="BH61" s="83"/>
    </row>
    <row r="62" spans="60:60" s="33" customFormat="1" ht="12">
      <c r="BH62" s="83"/>
    </row>
    <row r="63" spans="60:60" s="33" customFormat="1" ht="12">
      <c r="BH63" s="83"/>
    </row>
    <row r="64" spans="60:60" s="33" customFormat="1" ht="12">
      <c r="BH64" s="83"/>
    </row>
    <row r="65" spans="60:60" s="33" customFormat="1" ht="12">
      <c r="BH65" s="83"/>
    </row>
    <row r="66" spans="60:60" s="33" customFormat="1" ht="12">
      <c r="BH66" s="83"/>
    </row>
    <row r="67" spans="60:60" s="33" customFormat="1" ht="12">
      <c r="BH67" s="83"/>
    </row>
    <row r="68" spans="60:60" s="33" customFormat="1" ht="12">
      <c r="BH68" s="83"/>
    </row>
    <row r="69" spans="60:60" s="33" customFormat="1" ht="12">
      <c r="BH69" s="83"/>
    </row>
    <row r="70" spans="60:60" s="33" customFormat="1" ht="12">
      <c r="BH70" s="83"/>
    </row>
    <row r="71" spans="60:60" s="33" customFormat="1" ht="12">
      <c r="BH71" s="83"/>
    </row>
    <row r="72" spans="60:60" s="33" customFormat="1" ht="12">
      <c r="BH72" s="83"/>
    </row>
    <row r="73" spans="60:60" s="33" customFormat="1" ht="12">
      <c r="BH73" s="83"/>
    </row>
    <row r="74" spans="60:60" s="33" customFormat="1" ht="12">
      <c r="BH74" s="83"/>
    </row>
    <row r="75" spans="60:60" s="33" customFormat="1" ht="12">
      <c r="BH75" s="83"/>
    </row>
    <row r="76" spans="60:60" s="33" customFormat="1" ht="12">
      <c r="BH76" s="83"/>
    </row>
    <row r="77" spans="60:60" s="33" customFormat="1" ht="12">
      <c r="BH77" s="83"/>
    </row>
    <row r="78" spans="60:60" s="33" customFormat="1" ht="12">
      <c r="BH78" s="83"/>
    </row>
    <row r="79" spans="60:60" s="33" customFormat="1" ht="12">
      <c r="BH79" s="83"/>
    </row>
    <row r="80" spans="60:60" s="33" customFormat="1" ht="12">
      <c r="BH80" s="83"/>
    </row>
    <row r="81" spans="60:60" s="33" customFormat="1" ht="12">
      <c r="BH81" s="83"/>
    </row>
    <row r="82" spans="60:60" s="33" customFormat="1" ht="12">
      <c r="BH82" s="83"/>
    </row>
    <row r="83" spans="60:60" s="33" customFormat="1" ht="12">
      <c r="BH83" s="83"/>
    </row>
    <row r="84" spans="60:60" s="33" customFormat="1" ht="12">
      <c r="BH84" s="83"/>
    </row>
    <row r="85" spans="60:60" s="33" customFormat="1" ht="12">
      <c r="BH85" s="83"/>
    </row>
    <row r="86" spans="60:60" s="33" customFormat="1" ht="12">
      <c r="BH86" s="83"/>
    </row>
    <row r="87" spans="60:60" s="33" customFormat="1" ht="12">
      <c r="BH87" s="83"/>
    </row>
    <row r="88" spans="60:60" s="33" customFormat="1" ht="12">
      <c r="BH88" s="83"/>
    </row>
    <row r="89" spans="60:60" s="33" customFormat="1" ht="12">
      <c r="BH89" s="83"/>
    </row>
    <row r="90" spans="60:60" s="33" customFormat="1" ht="12">
      <c r="BH90" s="83"/>
    </row>
    <row r="91" spans="60:60" s="33" customFormat="1" ht="12">
      <c r="BH91" s="83"/>
    </row>
    <row r="92" spans="60:60" s="33" customFormat="1" ht="12">
      <c r="BH92" s="83"/>
    </row>
    <row r="93" spans="60:60" s="33" customFormat="1" ht="12">
      <c r="BH93" s="83"/>
    </row>
    <row r="94" spans="60:60" s="33" customFormat="1" ht="12">
      <c r="BH94" s="83"/>
    </row>
    <row r="95" spans="60:60" s="33" customFormat="1" ht="12">
      <c r="BH95" s="83"/>
    </row>
    <row r="96" spans="60:60" s="33" customFormat="1" ht="12">
      <c r="BH96" s="83"/>
    </row>
    <row r="97" spans="60:60" s="33" customFormat="1" ht="12">
      <c r="BH97" s="83"/>
    </row>
    <row r="98" spans="60:60" s="33" customFormat="1" ht="12">
      <c r="BH98" s="83"/>
    </row>
    <row r="99" spans="60:60" s="33" customFormat="1" ht="12">
      <c r="BH99" s="83"/>
    </row>
    <row r="100" spans="60:60" s="33" customFormat="1" ht="12">
      <c r="BH100" s="83"/>
    </row>
    <row r="101" spans="60:60" s="33" customFormat="1" ht="12">
      <c r="BH101" s="83"/>
    </row>
    <row r="102" spans="60:60" s="33" customFormat="1" ht="12">
      <c r="BH102" s="83"/>
    </row>
    <row r="103" spans="60:60" s="33" customFormat="1" ht="12">
      <c r="BH103" s="83"/>
    </row>
    <row r="104" spans="60:60" s="33" customFormat="1" ht="12">
      <c r="BH104" s="83"/>
    </row>
    <row r="105" spans="60:60" s="33" customFormat="1" ht="12">
      <c r="BH105" s="83"/>
    </row>
    <row r="106" spans="60:60" s="33" customFormat="1" ht="12">
      <c r="BH106" s="83"/>
    </row>
    <row r="107" spans="60:60" s="33" customFormat="1" ht="12">
      <c r="BH107" s="83"/>
    </row>
    <row r="108" spans="60:60" s="33" customFormat="1" ht="12">
      <c r="BH108" s="83"/>
    </row>
    <row r="109" spans="60:60" s="33" customFormat="1" ht="12">
      <c r="BH109" s="83"/>
    </row>
    <row r="110" spans="60:60" s="33" customFormat="1" ht="12">
      <c r="BH110" s="83"/>
    </row>
    <row r="111" spans="60:60" s="33" customFormat="1" ht="12">
      <c r="BH111" s="83"/>
    </row>
    <row r="112" spans="60:60" s="33" customFormat="1" ht="12">
      <c r="BH112" s="83"/>
    </row>
    <row r="113" spans="1:60" s="33" customFormat="1" ht="12">
      <c r="BH113" s="83"/>
    </row>
    <row r="114" spans="1:60" s="33" customFormat="1" ht="12">
      <c r="BH114" s="83"/>
    </row>
    <row r="115" spans="1:60" s="33" customFormat="1" ht="12">
      <c r="BH115" s="83"/>
    </row>
    <row r="116" spans="1:60" s="33" customFormat="1" ht="12">
      <c r="BH116" s="83"/>
    </row>
    <row r="117" spans="1:60" s="33" customFormat="1" ht="12">
      <c r="BH117" s="83"/>
    </row>
    <row r="118" spans="1:60" s="33" customFormat="1" ht="12">
      <c r="BH118" s="83"/>
    </row>
    <row r="119" spans="1:60" s="33" customFormat="1" ht="12">
      <c r="BH119" s="83"/>
    </row>
    <row r="120" spans="1:60" s="33" customForma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H120" s="83"/>
    </row>
    <row r="121" spans="1:60" s="33" customForma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H121" s="83"/>
    </row>
    <row r="122" spans="1:60" s="33" customForma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H122" s="83"/>
    </row>
    <row r="123" spans="1:60" s="33" customForma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H123" s="83"/>
    </row>
    <row r="124" spans="1:60" s="33" customForma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H124" s="83"/>
    </row>
    <row r="125" spans="1:60" s="33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H125" s="83"/>
    </row>
    <row r="126" spans="1:60" s="33" customForma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C126" s="34"/>
      <c r="BD126" s="34"/>
      <c r="BE126" s="34"/>
      <c r="BG126" s="34"/>
      <c r="BH126" s="84"/>
    </row>
  </sheetData>
  <mergeCells count="161">
    <mergeCell ref="A26:K26"/>
    <mergeCell ref="L26:O26"/>
    <mergeCell ref="AJ26:AL26"/>
    <mergeCell ref="AM26:AO26"/>
    <mergeCell ref="T5:AF5"/>
    <mergeCell ref="AW24:AZ24"/>
    <mergeCell ref="A24:B24"/>
    <mergeCell ref="C24:G24"/>
    <mergeCell ref="H24:T24"/>
    <mergeCell ref="U24:AF24"/>
    <mergeCell ref="AG24:AI24"/>
    <mergeCell ref="AJ24:AL24"/>
    <mergeCell ref="AM24:AO24"/>
    <mergeCell ref="AP24:AS24"/>
    <mergeCell ref="AT24:AV24"/>
    <mergeCell ref="AW22:AZ22"/>
    <mergeCell ref="A23:B23"/>
    <mergeCell ref="C23:G23"/>
    <mergeCell ref="H23:T23"/>
    <mergeCell ref="U23:AF23"/>
    <mergeCell ref="AG23:AI23"/>
    <mergeCell ref="AJ23:AL23"/>
    <mergeCell ref="AM23:AO23"/>
    <mergeCell ref="AP23:AS23"/>
    <mergeCell ref="AT23:AV23"/>
    <mergeCell ref="AW23:AZ23"/>
    <mergeCell ref="A22:B22"/>
    <mergeCell ref="C22:G22"/>
    <mergeCell ref="H22:T22"/>
    <mergeCell ref="U22:AF22"/>
    <mergeCell ref="AG22:AI22"/>
    <mergeCell ref="AJ22:AL22"/>
    <mergeCell ref="AM22:AO22"/>
    <mergeCell ref="AP22:AS22"/>
    <mergeCell ref="AT22:AV22"/>
    <mergeCell ref="AW20:AZ20"/>
    <mergeCell ref="A21:B21"/>
    <mergeCell ref="C21:G21"/>
    <mergeCell ref="H21:T21"/>
    <mergeCell ref="U21:AF21"/>
    <mergeCell ref="AG21:AI21"/>
    <mergeCell ref="AJ21:AL21"/>
    <mergeCell ref="AM21:AO21"/>
    <mergeCell ref="AP21:AS21"/>
    <mergeCell ref="AT21:AV21"/>
    <mergeCell ref="AW21:AZ21"/>
    <mergeCell ref="A20:B20"/>
    <mergeCell ref="C20:F20"/>
    <mergeCell ref="H20:T20"/>
    <mergeCell ref="U20:AF20"/>
    <mergeCell ref="AG20:AI20"/>
    <mergeCell ref="AJ20:AL20"/>
    <mergeCell ref="AM20:AO20"/>
    <mergeCell ref="AP20:AS20"/>
    <mergeCell ref="AT20:AV20"/>
    <mergeCell ref="AW16:AZ16"/>
    <mergeCell ref="Z16:AA16"/>
    <mergeCell ref="AB16:AL16"/>
    <mergeCell ref="AM16:AN16"/>
    <mergeCell ref="AO16:AQ16"/>
    <mergeCell ref="AR16:AT16"/>
    <mergeCell ref="AU16:AV16"/>
    <mergeCell ref="A16:K16"/>
    <mergeCell ref="L16:M16"/>
    <mergeCell ref="N16:P16"/>
    <mergeCell ref="Q16:R16"/>
    <mergeCell ref="S16:U16"/>
    <mergeCell ref="V16:Y16"/>
    <mergeCell ref="AB15:AL15"/>
    <mergeCell ref="AM15:AN15"/>
    <mergeCell ref="AO15:AQ15"/>
    <mergeCell ref="AR15:AT15"/>
    <mergeCell ref="AU15:AV15"/>
    <mergeCell ref="AO12:AQ12"/>
    <mergeCell ref="AR12:AT12"/>
    <mergeCell ref="AU12:AV12"/>
    <mergeCell ref="AW12:AZ12"/>
    <mergeCell ref="AW15:AZ15"/>
    <mergeCell ref="V14:AE14"/>
    <mergeCell ref="AX14:AZ14"/>
    <mergeCell ref="AB12:AL12"/>
    <mergeCell ref="AM12:AN12"/>
    <mergeCell ref="A15:K15"/>
    <mergeCell ref="L15:M15"/>
    <mergeCell ref="N15:P15"/>
    <mergeCell ref="Q15:R15"/>
    <mergeCell ref="S15:U15"/>
    <mergeCell ref="V15:Y15"/>
    <mergeCell ref="Z15:AA15"/>
    <mergeCell ref="A12:K12"/>
    <mergeCell ref="L12:M12"/>
    <mergeCell ref="N12:P12"/>
    <mergeCell ref="Q12:R12"/>
    <mergeCell ref="S12:U12"/>
    <mergeCell ref="V12:Y12"/>
    <mergeCell ref="Z12:AA12"/>
    <mergeCell ref="AR8:AT8"/>
    <mergeCell ref="AU8:AV8"/>
    <mergeCell ref="AW8:AZ8"/>
    <mergeCell ref="V10:AD10"/>
    <mergeCell ref="AX10:AZ10"/>
    <mergeCell ref="A11:K11"/>
    <mergeCell ref="L11:M11"/>
    <mergeCell ref="N11:P11"/>
    <mergeCell ref="Q11:R11"/>
    <mergeCell ref="S11:U11"/>
    <mergeCell ref="V11:Y11"/>
    <mergeCell ref="AW11:AZ11"/>
    <mergeCell ref="Z11:AA11"/>
    <mergeCell ref="AB11:AL11"/>
    <mergeCell ref="AM11:AN11"/>
    <mergeCell ref="AO11:AQ11"/>
    <mergeCell ref="AR11:AT11"/>
    <mergeCell ref="AU11:AV11"/>
    <mergeCell ref="A8:K8"/>
    <mergeCell ref="L8:M8"/>
    <mergeCell ref="N8:P8"/>
    <mergeCell ref="Q8:R8"/>
    <mergeCell ref="S8:U8"/>
    <mergeCell ref="V8:Y8"/>
    <mergeCell ref="Z8:AA8"/>
    <mergeCell ref="AB8:AL8"/>
    <mergeCell ref="V7:Y7"/>
    <mergeCell ref="Z7:AA7"/>
    <mergeCell ref="AB7:AL7"/>
    <mergeCell ref="AM6:AN6"/>
    <mergeCell ref="AO6:AQ6"/>
    <mergeCell ref="AM8:AN8"/>
    <mergeCell ref="AO8:AQ8"/>
    <mergeCell ref="AR6:AT6"/>
    <mergeCell ref="AU6:AV6"/>
    <mergeCell ref="AW6:AZ6"/>
    <mergeCell ref="A7:K7"/>
    <mergeCell ref="L7:M7"/>
    <mergeCell ref="N7:P7"/>
    <mergeCell ref="Q7:R7"/>
    <mergeCell ref="S7:U7"/>
    <mergeCell ref="A6:K6"/>
    <mergeCell ref="L6:M6"/>
    <mergeCell ref="N6:P6"/>
    <mergeCell ref="Q6:R6"/>
    <mergeCell ref="S6:U6"/>
    <mergeCell ref="V6:Y6"/>
    <mergeCell ref="Z6:AA6"/>
    <mergeCell ref="AB6:AL6"/>
    <mergeCell ref="AU7:AV7"/>
    <mergeCell ref="AW7:AZ7"/>
    <mergeCell ref="AM7:AN7"/>
    <mergeCell ref="AO7:AQ7"/>
    <mergeCell ref="AR7:AT7"/>
    <mergeCell ref="BG4:BG5"/>
    <mergeCell ref="A2:B2"/>
    <mergeCell ref="C2:R2"/>
    <mergeCell ref="U2:AC2"/>
    <mergeCell ref="AD2:AO2"/>
    <mergeCell ref="AR2:AZ2"/>
    <mergeCell ref="A3:F3"/>
    <mergeCell ref="G3:R3"/>
    <mergeCell ref="U3:AC3"/>
    <mergeCell ref="AD3:AO3"/>
    <mergeCell ref="AR3:AZ3"/>
  </mergeCells>
  <dataValidations count="2">
    <dataValidation type="list" allowBlank="1" showInputMessage="1" showErrorMessage="1" sqref="H21:T24">
      <formula1>$BG$7:$BG$14</formula1>
    </dataValidation>
    <dataValidation type="list" allowBlank="1" showInputMessage="1" showErrorMessage="1" sqref="AB11:AL12 A11:K12 AB15:AL16 A15:K16">
      <formula1>$BG$7:$BG$13</formula1>
    </dataValidation>
  </dataValidations>
  <pageMargins left="0.70866141732283472" right="0.31496062992125984" top="0.15748031496062992" bottom="0.35433070866141736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xSplit="2" ySplit="3" topLeftCell="C4" activePane="bottomRight" state="frozen"/>
      <selection activeCell="BG24" sqref="BG24"/>
      <selection pane="topRight" activeCell="BG24" sqref="BG24"/>
      <selection pane="bottomLeft" activeCell="BG24" sqref="BG24"/>
      <selection pane="bottomRight" activeCell="BG24" sqref="BG24"/>
    </sheetView>
  </sheetViews>
  <sheetFormatPr defaultRowHeight="15"/>
  <cols>
    <col min="1" max="1" width="4.5703125" style="8" customWidth="1"/>
    <col min="2" max="2" width="26.140625" bestFit="1" customWidth="1"/>
    <col min="3" max="5" width="9.140625" style="126"/>
    <col min="6" max="6" width="9.140625" style="126" customWidth="1"/>
    <col min="7" max="7" width="9.140625" style="126"/>
  </cols>
  <sheetData>
    <row r="1" spans="2:7" s="8" customFormat="1">
      <c r="C1" s="126"/>
      <c r="D1" s="126"/>
      <c r="E1" s="126"/>
      <c r="F1" s="126"/>
      <c r="G1" s="126"/>
    </row>
    <row r="2" spans="2:7" s="8" customFormat="1">
      <c r="C2" s="126"/>
      <c r="D2" s="126"/>
      <c r="E2" s="126"/>
      <c r="F2" s="126"/>
      <c r="G2" s="126"/>
    </row>
    <row r="3" spans="2:7" customFormat="1">
      <c r="B3" s="8"/>
      <c r="C3" s="190" t="s">
        <v>1407</v>
      </c>
      <c r="D3" s="190" t="s">
        <v>1360</v>
      </c>
      <c r="E3" s="190" t="s">
        <v>1361</v>
      </c>
      <c r="F3" s="190" t="s">
        <v>1231</v>
      </c>
      <c r="G3" s="190" t="s">
        <v>1362</v>
      </c>
    </row>
    <row r="4" spans="2:7" s="8" customFormat="1" ht="15.75" thickBot="1">
      <c r="B4" s="195" t="s">
        <v>1418</v>
      </c>
      <c r="C4" s="183"/>
      <c r="D4" s="183"/>
      <c r="E4" s="183"/>
      <c r="F4" s="183"/>
      <c r="G4" s="183"/>
    </row>
    <row r="5" spans="2:7" customFormat="1">
      <c r="B5" s="180" t="s">
        <v>1427</v>
      </c>
      <c r="C5" s="184">
        <v>2</v>
      </c>
      <c r="D5" s="184">
        <v>250</v>
      </c>
      <c r="E5" s="184">
        <v>4</v>
      </c>
      <c r="F5" s="184">
        <v>149</v>
      </c>
      <c r="G5" s="185">
        <f>D5/E5</f>
        <v>62.5</v>
      </c>
    </row>
    <row r="6" spans="2:7" customFormat="1">
      <c r="B6" s="188" t="s">
        <v>1431</v>
      </c>
      <c r="C6" s="170">
        <v>2</v>
      </c>
      <c r="D6" s="170">
        <v>250</v>
      </c>
      <c r="E6" s="170">
        <v>2</v>
      </c>
      <c r="F6" s="170">
        <v>236</v>
      </c>
      <c r="G6" s="198">
        <f t="shared" ref="G6:G7" si="0">D6/E6</f>
        <v>125</v>
      </c>
    </row>
    <row r="7" spans="2:7" customFormat="1">
      <c r="B7" s="181" t="s">
        <v>1432</v>
      </c>
      <c r="C7" s="170">
        <v>2</v>
      </c>
      <c r="D7" s="170">
        <v>250</v>
      </c>
      <c r="E7" s="170">
        <v>2</v>
      </c>
      <c r="F7" s="170">
        <v>165</v>
      </c>
      <c r="G7" s="198">
        <f t="shared" si="0"/>
        <v>125</v>
      </c>
    </row>
    <row r="8" spans="2:7" s="8" customFormat="1" ht="15.75" thickBot="1">
      <c r="B8" s="182" t="str">
        <f>'Uitslagen poule A'!BG8</f>
        <v>S. van Etten (Sam)</v>
      </c>
      <c r="C8" s="189">
        <f>SUM(C5:C7)</f>
        <v>6</v>
      </c>
      <c r="D8" s="189">
        <f>SUM(D5:D7)</f>
        <v>750</v>
      </c>
      <c r="E8" s="189">
        <f>SUM(E5:E7)</f>
        <v>8</v>
      </c>
      <c r="F8" s="189">
        <f>MAX(F5:F7)</f>
        <v>236</v>
      </c>
      <c r="G8" s="199">
        <f>D8/E8</f>
        <v>93.75</v>
      </c>
    </row>
    <row r="9" spans="2:7" s="8" customFormat="1" ht="15.75" thickBot="1">
      <c r="C9" s="126"/>
      <c r="D9" s="126"/>
      <c r="E9" s="126"/>
      <c r="F9" s="126"/>
      <c r="G9" s="200"/>
    </row>
    <row r="10" spans="2:7" customFormat="1">
      <c r="B10" s="187" t="s">
        <v>1431</v>
      </c>
      <c r="C10" s="184">
        <v>0</v>
      </c>
      <c r="D10" s="184">
        <v>243</v>
      </c>
      <c r="E10" s="184">
        <v>8</v>
      </c>
      <c r="F10" s="184">
        <v>126</v>
      </c>
      <c r="G10" s="201">
        <f t="shared" ref="G10:G45" si="1">D10/E10</f>
        <v>30.375</v>
      </c>
    </row>
    <row r="11" spans="2:7" s="8" customFormat="1">
      <c r="B11" s="181" t="s">
        <v>1427</v>
      </c>
      <c r="C11" s="170">
        <v>0</v>
      </c>
      <c r="D11" s="170">
        <v>110</v>
      </c>
      <c r="E11" s="170">
        <v>4</v>
      </c>
      <c r="F11" s="170">
        <v>100</v>
      </c>
      <c r="G11" s="198">
        <f t="shared" si="1"/>
        <v>27.5</v>
      </c>
    </row>
    <row r="12" spans="2:7" s="8" customFormat="1">
      <c r="B12" s="181" t="s">
        <v>1428</v>
      </c>
      <c r="C12" s="170">
        <v>0</v>
      </c>
      <c r="D12" s="170">
        <v>17</v>
      </c>
      <c r="E12" s="170">
        <v>2</v>
      </c>
      <c r="F12" s="170">
        <v>17</v>
      </c>
      <c r="G12" s="198">
        <f t="shared" si="1"/>
        <v>8.5</v>
      </c>
    </row>
    <row r="13" spans="2:7" s="8" customFormat="1" ht="15.75" thickBot="1">
      <c r="B13" s="182" t="str">
        <f>'Uitslagen poule A'!BG9</f>
        <v>R. Tull (Rene)</v>
      </c>
      <c r="C13" s="186">
        <f>SUM(C10:C12)</f>
        <v>0</v>
      </c>
      <c r="D13" s="186">
        <f>SUM(D10:D12)</f>
        <v>370</v>
      </c>
      <c r="E13" s="186">
        <f>SUM(E10:E12)</f>
        <v>14</v>
      </c>
      <c r="F13" s="189">
        <f>MAX(F10:F12)</f>
        <v>126</v>
      </c>
      <c r="G13" s="202">
        <f t="shared" si="1"/>
        <v>26.428571428571427</v>
      </c>
    </row>
    <row r="14" spans="2:7" s="8" customFormat="1" ht="15.75" thickBot="1">
      <c r="B14"/>
      <c r="C14" s="126"/>
      <c r="D14" s="126"/>
      <c r="E14" s="126"/>
      <c r="F14" s="126"/>
      <c r="G14" s="200"/>
    </row>
    <row r="15" spans="2:7" customFormat="1">
      <c r="B15" s="180" t="s">
        <v>1432</v>
      </c>
      <c r="C15" s="184">
        <v>2</v>
      </c>
      <c r="D15" s="184">
        <v>250</v>
      </c>
      <c r="E15" s="184">
        <v>8</v>
      </c>
      <c r="F15" s="184">
        <v>75</v>
      </c>
      <c r="G15" s="201">
        <f t="shared" si="1"/>
        <v>31.25</v>
      </c>
    </row>
    <row r="16" spans="2:7" s="8" customFormat="1">
      <c r="B16" s="181" t="s">
        <v>1428</v>
      </c>
      <c r="C16" s="170">
        <v>0</v>
      </c>
      <c r="D16" s="170">
        <v>11</v>
      </c>
      <c r="E16" s="170">
        <v>2</v>
      </c>
      <c r="F16" s="170">
        <v>11</v>
      </c>
      <c r="G16" s="198">
        <f t="shared" si="1"/>
        <v>5.5</v>
      </c>
    </row>
    <row r="17" spans="2:7" s="8" customFormat="1">
      <c r="B17" s="181" t="s">
        <v>1427</v>
      </c>
      <c r="C17" s="170">
        <v>0</v>
      </c>
      <c r="D17" s="170">
        <v>218</v>
      </c>
      <c r="E17" s="170">
        <v>13</v>
      </c>
      <c r="F17" s="170">
        <v>79</v>
      </c>
      <c r="G17" s="198">
        <f t="shared" si="1"/>
        <v>16.76923076923077</v>
      </c>
    </row>
    <row r="18" spans="2:7" s="8" customFormat="1" ht="15.75" thickBot="1">
      <c r="B18" s="182" t="str">
        <f>'Uitslagen poule A'!BG10</f>
        <v>J.P. Bongers (Jos)</v>
      </c>
      <c r="C18" s="186">
        <f>SUM(C15:C17)</f>
        <v>2</v>
      </c>
      <c r="D18" s="186">
        <f>SUM(D15:D17)</f>
        <v>479</v>
      </c>
      <c r="E18" s="186">
        <f>SUM(E15:E17)</f>
        <v>23</v>
      </c>
      <c r="F18" s="189">
        <f>MAX(F15:F17)</f>
        <v>79</v>
      </c>
      <c r="G18" s="202">
        <f t="shared" si="1"/>
        <v>20.826086956521738</v>
      </c>
    </row>
    <row r="19" spans="2:7" s="8" customFormat="1" ht="15.75" thickBot="1">
      <c r="C19" s="126"/>
      <c r="D19" s="126"/>
      <c r="E19" s="126"/>
      <c r="F19" s="126"/>
      <c r="G19" s="200"/>
    </row>
    <row r="20" spans="2:7" customFormat="1">
      <c r="B20" s="180" t="s">
        <v>1428</v>
      </c>
      <c r="C20" s="184">
        <v>0</v>
      </c>
      <c r="D20" s="184">
        <v>79</v>
      </c>
      <c r="E20" s="184">
        <v>4</v>
      </c>
      <c r="F20" s="184">
        <v>39</v>
      </c>
      <c r="G20" s="201">
        <f t="shared" si="1"/>
        <v>19.75</v>
      </c>
    </row>
    <row r="21" spans="2:7" s="8" customFormat="1">
      <c r="B21" s="181" t="s">
        <v>1432</v>
      </c>
      <c r="C21" s="170">
        <v>2</v>
      </c>
      <c r="D21" s="170">
        <v>250</v>
      </c>
      <c r="E21" s="170">
        <v>4</v>
      </c>
      <c r="F21" s="170">
        <v>136</v>
      </c>
      <c r="G21" s="198">
        <f t="shared" si="1"/>
        <v>62.5</v>
      </c>
    </row>
    <row r="22" spans="2:7" s="8" customFormat="1">
      <c r="B22" s="181" t="s">
        <v>1431</v>
      </c>
      <c r="C22" s="170">
        <v>2</v>
      </c>
      <c r="D22" s="170">
        <v>250</v>
      </c>
      <c r="E22" s="170">
        <v>13</v>
      </c>
      <c r="F22" s="170">
        <v>78</v>
      </c>
      <c r="G22" s="198">
        <f t="shared" si="1"/>
        <v>19.23076923076923</v>
      </c>
    </row>
    <row r="23" spans="2:7" s="8" customFormat="1" ht="15.75" thickBot="1">
      <c r="B23" s="182" t="str">
        <f>'Uitslagen poule A'!BG11</f>
        <v>G. Veldhuizen (Gert-Jan)</v>
      </c>
      <c r="C23" s="186">
        <f>SUM(C20:C22)</f>
        <v>4</v>
      </c>
      <c r="D23" s="186">
        <f>SUM(D20:D22)</f>
        <v>579</v>
      </c>
      <c r="E23" s="186">
        <f>SUM(E20:E22)</f>
        <v>21</v>
      </c>
      <c r="F23" s="189">
        <f>MAX(F20:F22)</f>
        <v>136</v>
      </c>
      <c r="G23" s="202">
        <f t="shared" si="1"/>
        <v>27.571428571428573</v>
      </c>
    </row>
    <row r="24" spans="2:7" s="191" customFormat="1">
      <c r="B24" s="192"/>
      <c r="C24" s="193"/>
      <c r="D24" s="193"/>
      <c r="E24" s="193"/>
      <c r="F24" s="194"/>
      <c r="G24" s="203"/>
    </row>
    <row r="25" spans="2:7" s="191" customFormat="1">
      <c r="B25" s="192"/>
      <c r="C25" s="193"/>
      <c r="D25" s="193"/>
      <c r="E25" s="193"/>
      <c r="F25" s="194"/>
      <c r="G25" s="203"/>
    </row>
    <row r="26" spans="2:7" s="8" customFormat="1" ht="15.75" thickBot="1">
      <c r="B26" s="195" t="s">
        <v>1423</v>
      </c>
      <c r="C26" s="126"/>
      <c r="D26" s="126"/>
      <c r="E26" s="126"/>
      <c r="F26" s="126"/>
      <c r="G26" s="200"/>
    </row>
    <row r="27" spans="2:7" customFormat="1">
      <c r="B27" s="180" t="s">
        <v>1433</v>
      </c>
      <c r="C27" s="184">
        <v>2</v>
      </c>
      <c r="D27" s="184">
        <v>250</v>
      </c>
      <c r="E27" s="184">
        <v>4</v>
      </c>
      <c r="F27" s="184">
        <v>116</v>
      </c>
      <c r="G27" s="201">
        <f t="shared" si="1"/>
        <v>62.5</v>
      </c>
    </row>
    <row r="28" spans="2:7" customFormat="1">
      <c r="B28" s="181" t="s">
        <v>1442</v>
      </c>
      <c r="C28" s="170">
        <v>2</v>
      </c>
      <c r="D28" s="170">
        <v>250</v>
      </c>
      <c r="E28" s="170">
        <v>3</v>
      </c>
      <c r="F28" s="170">
        <v>243</v>
      </c>
      <c r="G28" s="198">
        <f t="shared" si="1"/>
        <v>83.333333333333329</v>
      </c>
    </row>
    <row r="29" spans="2:7" customFormat="1">
      <c r="B29" s="181" t="s">
        <v>1438</v>
      </c>
      <c r="C29" s="170">
        <v>2</v>
      </c>
      <c r="D29" s="170">
        <v>250</v>
      </c>
      <c r="E29" s="170">
        <v>2</v>
      </c>
      <c r="F29" s="170">
        <v>140</v>
      </c>
      <c r="G29" s="198">
        <f t="shared" si="1"/>
        <v>125</v>
      </c>
    </row>
    <row r="30" spans="2:7" s="8" customFormat="1" ht="15.75" thickBot="1">
      <c r="B30" s="182" t="str">
        <f>'Uitslagen poule B'!BG8</f>
        <v>R. Swertz (Raymund)</v>
      </c>
      <c r="C30" s="186">
        <f>SUM(C27:C29)</f>
        <v>6</v>
      </c>
      <c r="D30" s="186">
        <f>SUM(D27:D29)</f>
        <v>750</v>
      </c>
      <c r="E30" s="186">
        <f>SUM(E27:E29)</f>
        <v>9</v>
      </c>
      <c r="F30" s="189">
        <f>MAX(F27:F29)</f>
        <v>243</v>
      </c>
      <c r="G30" s="202">
        <f t="shared" si="1"/>
        <v>83.333333333333329</v>
      </c>
    </row>
    <row r="31" spans="2:7" s="8" customFormat="1" ht="15.75" thickBot="1">
      <c r="C31" s="126"/>
      <c r="D31" s="126"/>
      <c r="E31" s="126"/>
      <c r="F31" s="126"/>
      <c r="G31" s="200"/>
    </row>
    <row r="32" spans="2:7" customFormat="1">
      <c r="B32" s="180" t="s">
        <v>1438</v>
      </c>
      <c r="C32" s="184">
        <v>2</v>
      </c>
      <c r="D32" s="184">
        <v>250</v>
      </c>
      <c r="E32" s="184">
        <v>7</v>
      </c>
      <c r="F32" s="184">
        <v>89</v>
      </c>
      <c r="G32" s="201">
        <f t="shared" si="1"/>
        <v>35.714285714285715</v>
      </c>
    </row>
    <row r="33" spans="2:7" customFormat="1">
      <c r="B33" s="181" t="s">
        <v>1440</v>
      </c>
      <c r="C33" s="170">
        <v>0</v>
      </c>
      <c r="D33" s="170">
        <v>11</v>
      </c>
      <c r="E33" s="170">
        <v>3</v>
      </c>
      <c r="F33" s="170">
        <v>9</v>
      </c>
      <c r="G33" s="198">
        <f>D32/E32</f>
        <v>35.714285714285715</v>
      </c>
    </row>
    <row r="34" spans="2:7" customFormat="1">
      <c r="B34" s="181" t="s">
        <v>1441</v>
      </c>
      <c r="C34" s="170">
        <v>1</v>
      </c>
      <c r="D34" s="170">
        <v>250</v>
      </c>
      <c r="E34" s="170">
        <v>10</v>
      </c>
      <c r="F34" s="170">
        <v>109</v>
      </c>
      <c r="G34" s="198">
        <f t="shared" si="1"/>
        <v>25</v>
      </c>
    </row>
    <row r="35" spans="2:7" s="8" customFormat="1" ht="15.75" thickBot="1">
      <c r="B35" s="182" t="str">
        <f>'Uitslagen poule B'!BG9</f>
        <v>M.J.A. van Silfhout (Michel)</v>
      </c>
      <c r="C35" s="186">
        <f>SUM(C32:C34)</f>
        <v>3</v>
      </c>
      <c r="D35" s="186">
        <f>SUM(D32:D34)</f>
        <v>511</v>
      </c>
      <c r="E35" s="186">
        <f>SUM(E32:E34)</f>
        <v>20</v>
      </c>
      <c r="F35" s="189">
        <f>MAX(F32:F34)</f>
        <v>109</v>
      </c>
      <c r="G35" s="202">
        <f t="shared" si="1"/>
        <v>25.55</v>
      </c>
    </row>
    <row r="36" spans="2:7" s="8" customFormat="1" ht="15.75" thickBot="1">
      <c r="C36" s="126"/>
      <c r="D36" s="126"/>
      <c r="E36" s="126"/>
      <c r="F36" s="126"/>
      <c r="G36" s="200"/>
    </row>
    <row r="37" spans="2:7" customFormat="1">
      <c r="B37" s="180" t="s">
        <v>1439</v>
      </c>
      <c r="C37" s="184">
        <v>0</v>
      </c>
      <c r="D37" s="184">
        <v>131</v>
      </c>
      <c r="E37" s="184">
        <v>7</v>
      </c>
      <c r="F37" s="184">
        <v>99</v>
      </c>
      <c r="G37" s="201">
        <f t="shared" si="1"/>
        <v>18.714285714285715</v>
      </c>
    </row>
    <row r="38" spans="2:7" s="8" customFormat="1">
      <c r="B38" s="181" t="s">
        <v>1441</v>
      </c>
      <c r="C38" s="170">
        <v>0</v>
      </c>
      <c r="D38" s="170">
        <v>70</v>
      </c>
      <c r="E38" s="170">
        <v>4</v>
      </c>
      <c r="F38" s="170">
        <v>62</v>
      </c>
      <c r="G38" s="198">
        <f>D33/E33</f>
        <v>3.6666666666666665</v>
      </c>
    </row>
    <row r="39" spans="2:7" s="8" customFormat="1">
      <c r="B39" s="181" t="s">
        <v>1440</v>
      </c>
      <c r="C39" s="170">
        <v>0</v>
      </c>
      <c r="D39" s="170">
        <v>44</v>
      </c>
      <c r="E39" s="170">
        <v>2</v>
      </c>
      <c r="F39" s="170">
        <v>44</v>
      </c>
      <c r="G39" s="198">
        <f t="shared" si="1"/>
        <v>22</v>
      </c>
    </row>
    <row r="40" spans="2:7" s="8" customFormat="1" ht="15.75" thickBot="1">
      <c r="B40" s="182" t="str">
        <f>'Uitslagen poule B'!BG10</f>
        <v>D. Timmers (Dennis)</v>
      </c>
      <c r="C40" s="186">
        <f>SUM(C37:C39)</f>
        <v>0</v>
      </c>
      <c r="D40" s="186">
        <f>SUM(D37:D39)</f>
        <v>245</v>
      </c>
      <c r="E40" s="186">
        <f>SUM(E37:E39)</f>
        <v>13</v>
      </c>
      <c r="F40" s="189">
        <f>MAX(F37:F39)</f>
        <v>99</v>
      </c>
      <c r="G40" s="202">
        <f t="shared" si="1"/>
        <v>18.846153846153847</v>
      </c>
    </row>
    <row r="41" spans="2:7" s="8" customFormat="1" ht="15.75" thickBot="1">
      <c r="C41" s="126"/>
      <c r="D41" s="126"/>
      <c r="E41" s="126"/>
      <c r="F41" s="126"/>
      <c r="G41" s="200"/>
    </row>
    <row r="42" spans="2:7" customFormat="1">
      <c r="B42" s="180" t="s">
        <v>1434</v>
      </c>
      <c r="C42" s="184">
        <v>0</v>
      </c>
      <c r="D42" s="184">
        <v>89</v>
      </c>
      <c r="E42" s="184">
        <v>4</v>
      </c>
      <c r="F42" s="184">
        <v>48</v>
      </c>
      <c r="G42" s="201">
        <f t="shared" si="1"/>
        <v>22.25</v>
      </c>
    </row>
    <row r="43" spans="2:7" customFormat="1">
      <c r="B43" s="181" t="s">
        <v>1438</v>
      </c>
      <c r="C43" s="170">
        <v>2</v>
      </c>
      <c r="D43" s="170">
        <v>250</v>
      </c>
      <c r="E43" s="170">
        <v>4</v>
      </c>
      <c r="F43" s="170">
        <v>124</v>
      </c>
      <c r="G43" s="198">
        <f t="shared" si="1"/>
        <v>62.5</v>
      </c>
    </row>
    <row r="44" spans="2:7" customFormat="1">
      <c r="B44" s="181" t="s">
        <v>1442</v>
      </c>
      <c r="C44" s="170">
        <v>1</v>
      </c>
      <c r="D44" s="170">
        <v>250</v>
      </c>
      <c r="E44" s="170">
        <v>10</v>
      </c>
      <c r="F44" s="170">
        <v>81</v>
      </c>
      <c r="G44" s="198">
        <f t="shared" si="1"/>
        <v>25</v>
      </c>
    </row>
    <row r="45" spans="2:7" customFormat="1" ht="15.75" thickBot="1">
      <c r="B45" s="182" t="str">
        <f>'Uitslagen poule B'!BG11</f>
        <v>M. van Bochem (Micha)</v>
      </c>
      <c r="C45" s="186">
        <f>SUM(C42:C44)</f>
        <v>3</v>
      </c>
      <c r="D45" s="186">
        <f>SUM(D42:D44)</f>
        <v>589</v>
      </c>
      <c r="E45" s="186">
        <f>SUM(E42:E44)</f>
        <v>18</v>
      </c>
      <c r="F45" s="189">
        <f>MAX(F42:F44)</f>
        <v>124</v>
      </c>
      <c r="G45" s="202">
        <f t="shared" si="1"/>
        <v>32.722222222222221</v>
      </c>
    </row>
  </sheetData>
  <sortState ref="B2:N40">
    <sortCondition ref="B2:B4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3"/>
  <sheetViews>
    <sheetView zoomScale="150" zoomScaleNormal="150" workbookViewId="0">
      <selection activeCell="BG24" sqref="BG24"/>
    </sheetView>
  </sheetViews>
  <sheetFormatPr defaultRowHeight="23.25"/>
  <cols>
    <col min="1" max="1" width="13.5703125" style="178" customWidth="1"/>
    <col min="2" max="2" width="5.42578125" style="178" customWidth="1"/>
    <col min="3" max="3" width="40.140625" style="178" customWidth="1"/>
    <col min="4" max="6" width="9.7109375" style="179" bestFit="1" customWidth="1"/>
    <col min="7" max="7" width="9.140625" style="179" customWidth="1"/>
    <col min="8" max="8" width="11" style="179" customWidth="1"/>
    <col min="9" max="9" width="2.5703125" style="178" customWidth="1"/>
    <col min="10" max="16384" width="9.140625" style="178"/>
  </cols>
  <sheetData>
    <row r="1" spans="2:8" ht="10.5" customHeight="1"/>
    <row r="2" spans="2:8" ht="28.5" customHeight="1"/>
    <row r="3" spans="2:8" ht="60" customHeight="1">
      <c r="C3" s="196"/>
      <c r="D3" s="197"/>
      <c r="E3" s="309"/>
      <c r="F3" s="307"/>
      <c r="G3" s="307"/>
    </row>
    <row r="4" spans="2:8" ht="31.5" customHeight="1">
      <c r="B4" s="310" t="s">
        <v>1437</v>
      </c>
      <c r="C4" s="311"/>
      <c r="D4" s="311"/>
      <c r="E4" s="311"/>
      <c r="F4" s="311"/>
      <c r="G4" s="311"/>
      <c r="H4" s="311"/>
    </row>
    <row r="5" spans="2:8" ht="15.75" customHeight="1"/>
    <row r="6" spans="2:8" s="171" customFormat="1" ht="18.75">
      <c r="B6" s="173" t="s">
        <v>1429</v>
      </c>
      <c r="C6" s="173" t="s">
        <v>1435</v>
      </c>
      <c r="D6" s="174" t="s">
        <v>1407</v>
      </c>
      <c r="E6" s="174" t="s">
        <v>1360</v>
      </c>
      <c r="F6" s="174" t="s">
        <v>1361</v>
      </c>
      <c r="G6" s="174" t="s">
        <v>1231</v>
      </c>
      <c r="H6" s="174" t="s">
        <v>1430</v>
      </c>
    </row>
    <row r="7" spans="2:8" s="171" customFormat="1" ht="18.75">
      <c r="B7" s="175">
        <v>1</v>
      </c>
      <c r="C7" s="176" t="str">
        <f>'Rekenpagina eindstand'!B8</f>
        <v>S. van Etten (Sam)</v>
      </c>
      <c r="D7" s="175">
        <f>'Rekenpagina eindstand'!C8</f>
        <v>6</v>
      </c>
      <c r="E7" s="175">
        <f>'Rekenpagina eindstand'!D8</f>
        <v>750</v>
      </c>
      <c r="F7" s="175">
        <f>'Rekenpagina eindstand'!E8</f>
        <v>8</v>
      </c>
      <c r="G7" s="175">
        <f>'Rekenpagina eindstand'!F8</f>
        <v>236</v>
      </c>
      <c r="H7" s="204">
        <f>'Rekenpagina eindstand'!G8</f>
        <v>93.75</v>
      </c>
    </row>
    <row r="8" spans="2:8" s="171" customFormat="1" ht="18.75">
      <c r="B8" s="175">
        <v>2</v>
      </c>
      <c r="C8" s="176" t="str">
        <f>'Rekenpagina eindstand'!B23</f>
        <v>G. Veldhuizen (Gert-Jan)</v>
      </c>
      <c r="D8" s="175">
        <f>'Rekenpagina eindstand'!C23</f>
        <v>4</v>
      </c>
      <c r="E8" s="175">
        <f>'Rekenpagina eindstand'!D23</f>
        <v>579</v>
      </c>
      <c r="F8" s="175">
        <f>'Rekenpagina eindstand'!E23</f>
        <v>21</v>
      </c>
      <c r="G8" s="175">
        <f>'Rekenpagina eindstand'!F23</f>
        <v>136</v>
      </c>
      <c r="H8" s="204">
        <f>'Rekenpagina eindstand'!G23</f>
        <v>27.571428571428573</v>
      </c>
    </row>
    <row r="9" spans="2:8" s="171" customFormat="1" ht="18.75">
      <c r="B9" s="175">
        <v>3</v>
      </c>
      <c r="C9" s="176" t="str">
        <f>'Rekenpagina eindstand'!B18</f>
        <v>J.P. Bongers (Jos)</v>
      </c>
      <c r="D9" s="175">
        <f>'Rekenpagina eindstand'!C18</f>
        <v>2</v>
      </c>
      <c r="E9" s="175">
        <f>'Rekenpagina eindstand'!D18</f>
        <v>479</v>
      </c>
      <c r="F9" s="175">
        <f>'Rekenpagina eindstand'!E18</f>
        <v>23</v>
      </c>
      <c r="G9" s="175">
        <f>'Rekenpagina eindstand'!F18</f>
        <v>79</v>
      </c>
      <c r="H9" s="204">
        <f>'Rekenpagina eindstand'!G18</f>
        <v>20.826086956521738</v>
      </c>
    </row>
    <row r="10" spans="2:8" s="171" customFormat="1" ht="18.75">
      <c r="B10" s="175">
        <v>4</v>
      </c>
      <c r="C10" s="176" t="str">
        <f>'Rekenpagina eindstand'!B13</f>
        <v>R. Tull (Rene)</v>
      </c>
      <c r="D10" s="175">
        <f>'Rekenpagina eindstand'!C13</f>
        <v>0</v>
      </c>
      <c r="E10" s="175">
        <f>'Rekenpagina eindstand'!D13</f>
        <v>370</v>
      </c>
      <c r="F10" s="175">
        <f>'Rekenpagina eindstand'!E13</f>
        <v>14</v>
      </c>
      <c r="G10" s="175">
        <f>'Rekenpagina eindstand'!F13</f>
        <v>126</v>
      </c>
      <c r="H10" s="204">
        <f>'Rekenpagina eindstand'!G13</f>
        <v>26.428571428571427</v>
      </c>
    </row>
    <row r="11" spans="2:8" s="171" customFormat="1" ht="13.5" customHeight="1">
      <c r="B11" s="177"/>
    </row>
    <row r="12" spans="2:8" s="171" customFormat="1" ht="17.25" customHeight="1">
      <c r="B12" s="173" t="s">
        <v>1429</v>
      </c>
      <c r="C12" s="173" t="s">
        <v>1436</v>
      </c>
      <c r="D12" s="174" t="s">
        <v>1407</v>
      </c>
      <c r="E12" s="174" t="s">
        <v>1360</v>
      </c>
      <c r="F12" s="174" t="s">
        <v>1361</v>
      </c>
      <c r="G12" s="174" t="s">
        <v>1231</v>
      </c>
      <c r="H12" s="205" t="s">
        <v>1430</v>
      </c>
    </row>
    <row r="13" spans="2:8" s="171" customFormat="1" ht="17.25" customHeight="1">
      <c r="B13" s="175">
        <v>1</v>
      </c>
      <c r="C13" s="176" t="str">
        <f>'Rekenpagina eindstand'!B30</f>
        <v>R. Swertz (Raymund)</v>
      </c>
      <c r="D13" s="175">
        <f>'Rekenpagina eindstand'!C30</f>
        <v>6</v>
      </c>
      <c r="E13" s="175">
        <f>'Rekenpagina eindstand'!D30</f>
        <v>750</v>
      </c>
      <c r="F13" s="175">
        <f>'Rekenpagina eindstand'!E30</f>
        <v>9</v>
      </c>
      <c r="G13" s="175">
        <f>'Rekenpagina eindstand'!F30</f>
        <v>243</v>
      </c>
      <c r="H13" s="204">
        <f>'Rekenpagina eindstand'!G30</f>
        <v>83.333333333333329</v>
      </c>
    </row>
    <row r="14" spans="2:8" s="171" customFormat="1" ht="17.25" customHeight="1">
      <c r="B14" s="175">
        <v>2</v>
      </c>
      <c r="C14" s="176" t="str">
        <f>'Rekenpagina eindstand'!B45</f>
        <v>M. van Bochem (Micha)</v>
      </c>
      <c r="D14" s="175">
        <f>'Rekenpagina eindstand'!C45</f>
        <v>3</v>
      </c>
      <c r="E14" s="175">
        <f>'Rekenpagina eindstand'!D45</f>
        <v>589</v>
      </c>
      <c r="F14" s="175">
        <f>'Rekenpagina eindstand'!E45</f>
        <v>18</v>
      </c>
      <c r="G14" s="175">
        <f>'Rekenpagina eindstand'!F45</f>
        <v>124</v>
      </c>
      <c r="H14" s="204">
        <f>'Rekenpagina eindstand'!G45</f>
        <v>32.722222222222221</v>
      </c>
    </row>
    <row r="15" spans="2:8" s="171" customFormat="1" ht="17.25" customHeight="1">
      <c r="B15" s="175">
        <v>3</v>
      </c>
      <c r="C15" s="176" t="str">
        <f>'Rekenpagina eindstand'!B35</f>
        <v>M.J.A. van Silfhout (Michel)</v>
      </c>
      <c r="D15" s="175">
        <f>'Rekenpagina eindstand'!C35</f>
        <v>3</v>
      </c>
      <c r="E15" s="175">
        <f>'Rekenpagina eindstand'!D35</f>
        <v>511</v>
      </c>
      <c r="F15" s="175">
        <f>'Rekenpagina eindstand'!E35</f>
        <v>20</v>
      </c>
      <c r="G15" s="175">
        <f>'Rekenpagina eindstand'!F35</f>
        <v>109</v>
      </c>
      <c r="H15" s="204">
        <f>'Rekenpagina eindstand'!G35</f>
        <v>25.55</v>
      </c>
    </row>
    <row r="16" spans="2:8" s="171" customFormat="1" ht="17.25" customHeight="1">
      <c r="B16" s="175">
        <v>4</v>
      </c>
      <c r="C16" s="176" t="str">
        <f>'Rekenpagina eindstand'!B40</f>
        <v>D. Timmers (Dennis)</v>
      </c>
      <c r="D16" s="175">
        <f>'Rekenpagina eindstand'!C40</f>
        <v>0</v>
      </c>
      <c r="E16" s="175">
        <f>'Rekenpagina eindstand'!D40</f>
        <v>245</v>
      </c>
      <c r="F16" s="175">
        <f>'Rekenpagina eindstand'!E40</f>
        <v>13</v>
      </c>
      <c r="G16" s="175">
        <f>'Rekenpagina eindstand'!F40</f>
        <v>99</v>
      </c>
      <c r="H16" s="204">
        <f>'Rekenpagina eindstand'!G40</f>
        <v>18.846153846153847</v>
      </c>
    </row>
    <row r="17" spans="4:8" s="171" customFormat="1" ht="17.25" customHeight="1"/>
    <row r="18" spans="4:8" s="171" customFormat="1" ht="17.25" customHeight="1">
      <c r="D18" s="172"/>
      <c r="E18" s="172"/>
      <c r="F18" s="172"/>
      <c r="G18" s="172"/>
      <c r="H18" s="172"/>
    </row>
    <row r="19" spans="4:8" s="171" customFormat="1" ht="17.25" customHeight="1">
      <c r="D19" s="172"/>
      <c r="E19" s="172"/>
      <c r="F19" s="172"/>
      <c r="G19" s="172"/>
      <c r="H19" s="172"/>
    </row>
    <row r="20" spans="4:8" ht="17.25" customHeight="1"/>
    <row r="21" spans="4:8" ht="17.25" customHeight="1"/>
    <row r="22" spans="4:8" ht="17.25" customHeight="1"/>
    <row r="23" spans="4:8" ht="17.25" customHeight="1"/>
  </sheetData>
  <sortState ref="C16:H16">
    <sortCondition ref="H16"/>
  </sortState>
  <mergeCells count="2">
    <mergeCell ref="E3:G3"/>
    <mergeCell ref="B4:H4"/>
  </mergeCells>
  <pageMargins left="1.1023622047244095" right="0.11811023622047245" top="0" bottom="0.74803149606299213" header="0.31496062992125984" footer="0.31496062992125984"/>
  <pageSetup paperSize="9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>
              <from>
                <xdr:col>2</xdr:col>
                <xdr:colOff>0</xdr:colOff>
                <xdr:row>1</xdr:row>
                <xdr:rowOff>238125</xdr:rowOff>
              </from>
              <to>
                <xdr:col>2</xdr:col>
                <xdr:colOff>1857375</xdr:colOff>
                <xdr:row>3</xdr:row>
                <xdr:rowOff>47625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6"/>
  <sheetViews>
    <sheetView tabSelected="1" zoomScaleNormal="100" workbookViewId="0">
      <selection activeCell="BH22" sqref="BH22"/>
    </sheetView>
  </sheetViews>
  <sheetFormatPr defaultColWidth="1.7109375" defaultRowHeight="15.75"/>
  <cols>
    <col min="1" max="56" width="1.7109375" style="34"/>
    <col min="57" max="57" width="1.7109375" style="34" customWidth="1"/>
    <col min="58" max="58" width="1.7109375" style="8" customWidth="1"/>
    <col min="59" max="59" width="21.5703125" style="34" customWidth="1"/>
    <col min="60" max="60" width="7" style="84" customWidth="1"/>
    <col min="61" max="61" width="21.5703125" style="34" bestFit="1" customWidth="1"/>
    <col min="62" max="72" width="1.7109375" style="34" customWidth="1"/>
    <col min="73" max="16384" width="1.7109375" style="34"/>
  </cols>
  <sheetData>
    <row r="1" spans="1:82" s="11" customFormat="1" ht="170.1" customHeight="1">
      <c r="A1" s="10"/>
      <c r="BH1" s="78"/>
    </row>
    <row r="2" spans="1:82" s="39" customFormat="1" ht="24.95" customHeight="1">
      <c r="A2" s="268" t="s">
        <v>1354</v>
      </c>
      <c r="B2" s="269"/>
      <c r="C2" s="275" t="str">
        <f>'Uitslagen poule A'!$C$2:$R$2</f>
        <v>ankerkader 47/2 ereklasse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77" t="str">
        <f>'Uitslagen poule A'!AD2:AO2</f>
        <v>van 40.00 en hoger</v>
      </c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8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  <c r="BH2" s="79"/>
    </row>
    <row r="3" spans="1:82" s="39" customFormat="1" ht="24.95" customHeight="1">
      <c r="A3" s="268" t="s">
        <v>19</v>
      </c>
      <c r="B3" s="269"/>
      <c r="C3" s="269"/>
      <c r="D3" s="269"/>
      <c r="E3" s="269"/>
      <c r="F3" s="269"/>
      <c r="G3" s="275" t="str">
        <f>'Uitslagen poule A'!$G$3:$R$3</f>
        <v>8 en 9 december</v>
      </c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77" t="str">
        <f>'Uitslagen poule A'!$AD$3:$AO$3</f>
        <v>Afferden</v>
      </c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8"/>
      <c r="AP3" s="40"/>
      <c r="AR3" s="279">
        <f>'Uitslagen poule A'!$AR$3:$AZ$3</f>
        <v>250</v>
      </c>
      <c r="AS3" s="275"/>
      <c r="AT3" s="275"/>
      <c r="AU3" s="275"/>
      <c r="AV3" s="275"/>
      <c r="AW3" s="275"/>
      <c r="AX3" s="275"/>
      <c r="AY3" s="275"/>
      <c r="AZ3" s="276"/>
      <c r="BH3" s="79"/>
    </row>
    <row r="4" spans="1:82" s="13" customFormat="1" ht="24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G4" s="273" t="s">
        <v>1424</v>
      </c>
      <c r="BH4" s="127"/>
      <c r="BI4" s="128" t="s">
        <v>1416</v>
      </c>
    </row>
    <row r="5" spans="1:82" s="13" customFormat="1" ht="24.95" customHeight="1">
      <c r="T5" s="271" t="s">
        <v>1394</v>
      </c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12"/>
      <c r="BG5" s="274"/>
      <c r="BH5" s="127"/>
      <c r="BI5" s="129" t="s">
        <v>1417</v>
      </c>
    </row>
    <row r="6" spans="1:82" s="12" customFormat="1" ht="24.95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  <c r="BH6" s="120"/>
    </row>
    <row r="7" spans="1:82" s="17" customFormat="1" ht="24.95" customHeight="1">
      <c r="A7" s="281" t="s">
        <v>1406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48">
        <f>IF(OR(ISBLANK(N7),ISBLANK(AO7)),"",IF(N7&gt;AO7,2,IF(N7=AO7,1,0)))</f>
        <v>0</v>
      </c>
      <c r="M7" s="248"/>
      <c r="N7" s="227">
        <v>89</v>
      </c>
      <c r="O7" s="227"/>
      <c r="P7" s="227"/>
      <c r="Q7" s="227">
        <v>4</v>
      </c>
      <c r="R7" s="227"/>
      <c r="S7" s="227">
        <v>48</v>
      </c>
      <c r="T7" s="227"/>
      <c r="U7" s="227"/>
      <c r="V7" s="232">
        <f>IF(ISBLANK(Q7),"",ROUNDDOWN(N7/Q7,2))</f>
        <v>22.25</v>
      </c>
      <c r="W7" s="232"/>
      <c r="X7" s="232"/>
      <c r="Y7" s="232"/>
      <c r="Z7" s="249" t="s">
        <v>1364</v>
      </c>
      <c r="AA7" s="249"/>
      <c r="AB7" s="281" t="s">
        <v>1419</v>
      </c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18">
        <f>IF(OR(ISBLANK(N7),ISBLANK(AO7)),"",IF(N7&gt;AO7,0,IF(N7=AO7,1,2)))</f>
        <v>2</v>
      </c>
      <c r="AN7" s="218"/>
      <c r="AO7" s="227">
        <v>250</v>
      </c>
      <c r="AP7" s="227"/>
      <c r="AQ7" s="227"/>
      <c r="AR7" s="227">
        <v>116</v>
      </c>
      <c r="AS7" s="227"/>
      <c r="AT7" s="227"/>
      <c r="AU7" s="218">
        <f>IF(ISBLANK(Q7),"",Q7)</f>
        <v>4</v>
      </c>
      <c r="AV7" s="218"/>
      <c r="AW7" s="232">
        <f>IF(ISTEXT(AU7),"",ROUNDDOWN(AO7/AU7,2))</f>
        <v>62.5</v>
      </c>
      <c r="AX7" s="232"/>
      <c r="AY7" s="232"/>
      <c r="AZ7" s="232"/>
      <c r="BB7" s="41"/>
      <c r="BG7" s="85" t="s">
        <v>1392</v>
      </c>
      <c r="BH7" s="86" t="s">
        <v>1382</v>
      </c>
      <c r="BI7" s="87" t="s">
        <v>11</v>
      </c>
    </row>
    <row r="8" spans="1:82" s="17" customFormat="1" ht="24.95" customHeight="1">
      <c r="A8" s="281" t="s">
        <v>1415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48">
        <f>IF(OR(ISBLANK(N8),ISBLANK(AO8)),"",IF(N8&gt;AO8,2,IF(N8=AO8,1,0)))</f>
        <v>0</v>
      </c>
      <c r="M8" s="248"/>
      <c r="N8" s="227">
        <v>79</v>
      </c>
      <c r="O8" s="227"/>
      <c r="P8" s="227"/>
      <c r="Q8" s="227">
        <v>4</v>
      </c>
      <c r="R8" s="227"/>
      <c r="S8" s="227">
        <v>39</v>
      </c>
      <c r="T8" s="227"/>
      <c r="U8" s="227"/>
      <c r="V8" s="232">
        <f>IF(ISBLANK(Q8),"",ROUNDDOWN(N8/Q8,2))</f>
        <v>19.75</v>
      </c>
      <c r="W8" s="232"/>
      <c r="X8" s="232"/>
      <c r="Y8" s="232"/>
      <c r="Z8" s="249" t="s">
        <v>1364</v>
      </c>
      <c r="AA8" s="249"/>
      <c r="AB8" s="281" t="s">
        <v>1413</v>
      </c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18">
        <f>IF(OR(ISBLANK(N8),ISBLANK(AO8)),"",IF(N8&gt;AO8,0,IF(N8=AO8,1,2)))</f>
        <v>2</v>
      </c>
      <c r="AN8" s="218"/>
      <c r="AO8" s="227">
        <v>250</v>
      </c>
      <c r="AP8" s="227"/>
      <c r="AQ8" s="227"/>
      <c r="AR8" s="227">
        <v>149</v>
      </c>
      <c r="AS8" s="227"/>
      <c r="AT8" s="227"/>
      <c r="AU8" s="218">
        <f>IF(ISBLANK(Q8),"",Q8)</f>
        <v>4</v>
      </c>
      <c r="AV8" s="218"/>
      <c r="AW8" s="232">
        <f>IF(ISTEXT(AU8),"",ROUNDDOWN(AO8/AU8,2))</f>
        <v>62.5</v>
      </c>
      <c r="AX8" s="232"/>
      <c r="AY8" s="232"/>
      <c r="AZ8" s="232"/>
      <c r="BB8" s="41"/>
      <c r="BG8" s="136" t="s">
        <v>1413</v>
      </c>
      <c r="BH8" s="137">
        <f>VLOOKUP(BG8,BG$14:BI$22,2,0)</f>
        <v>203880</v>
      </c>
      <c r="BI8" s="138" t="str">
        <f>VLOOKUP(BG8,BG$14:BI$22,3,0)</f>
        <v>Horna</v>
      </c>
    </row>
    <row r="9" spans="1:82" s="17" customFormat="1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73"/>
      <c r="M9" s="73"/>
      <c r="N9" s="72"/>
      <c r="O9" s="72"/>
      <c r="P9" s="72"/>
      <c r="Q9" s="72"/>
      <c r="R9" s="72"/>
      <c r="S9" s="72"/>
      <c r="T9" s="72"/>
      <c r="U9" s="72"/>
      <c r="V9" s="68"/>
      <c r="W9" s="68"/>
      <c r="X9" s="68"/>
      <c r="Y9" s="68"/>
      <c r="Z9" s="69"/>
      <c r="AA9" s="69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71"/>
      <c r="AN9" s="71"/>
      <c r="AO9" s="72"/>
      <c r="AP9" s="72"/>
      <c r="AQ9" s="72"/>
      <c r="AR9" s="72"/>
      <c r="AS9" s="72"/>
      <c r="AT9" s="72"/>
      <c r="AU9" s="71"/>
      <c r="AV9" s="71"/>
      <c r="AW9" s="68"/>
      <c r="AX9" s="68"/>
      <c r="AY9" s="68"/>
      <c r="AZ9" s="68"/>
      <c r="BB9" s="41"/>
      <c r="BG9" s="136" t="s">
        <v>1415</v>
      </c>
      <c r="BH9" s="137">
        <f t="shared" ref="BH9:BH11" si="0">VLOOKUP(BG9,BG$14:BI$22,2,0)</f>
        <v>205896</v>
      </c>
      <c r="BI9" s="138" t="str">
        <f t="shared" ref="BI9:BI11" si="1">VLOOKUP(BG9,BG$14:BI$22,3,0)</f>
        <v>BV Gelre</v>
      </c>
      <c r="CD9" s="82"/>
    </row>
    <row r="10" spans="1:82" s="17" customFormat="1" ht="24.95" customHeight="1">
      <c r="A10" s="18"/>
      <c r="B10" s="18"/>
      <c r="C10" s="18"/>
      <c r="D10" s="18"/>
      <c r="E10" s="18"/>
      <c r="F10" s="18"/>
      <c r="G10" s="19"/>
      <c r="H10" s="19"/>
      <c r="I10" s="19"/>
      <c r="J10" s="18"/>
      <c r="K10" s="19"/>
      <c r="L10" s="20"/>
      <c r="M10" s="21"/>
      <c r="N10" s="21"/>
      <c r="O10" s="18"/>
      <c r="P10" s="18"/>
      <c r="Q10" s="122"/>
      <c r="R10" s="122"/>
      <c r="S10" s="46"/>
      <c r="T10" s="46"/>
      <c r="U10" s="46"/>
      <c r="V10" s="221" t="s">
        <v>1365</v>
      </c>
      <c r="W10" s="222"/>
      <c r="X10" s="222"/>
      <c r="Y10" s="222"/>
      <c r="Z10" s="222"/>
      <c r="AA10" s="222"/>
      <c r="AB10" s="222"/>
      <c r="AC10" s="222"/>
      <c r="AD10" s="222"/>
      <c r="AE10" s="23"/>
      <c r="AF10" s="23"/>
      <c r="AG10" s="23"/>
      <c r="AH10" s="19"/>
      <c r="AI10" s="18"/>
      <c r="AJ10" s="20"/>
      <c r="AK10" s="20"/>
      <c r="AL10" s="20"/>
      <c r="AM10" s="21"/>
      <c r="AN10" s="20"/>
      <c r="AO10" s="21"/>
      <c r="AP10" s="18"/>
      <c r="AQ10" s="18"/>
      <c r="AR10" s="18"/>
      <c r="AS10" s="18"/>
      <c r="AT10" s="18"/>
      <c r="AU10" s="122"/>
      <c r="AV10" s="122"/>
      <c r="AW10" s="37"/>
      <c r="AX10" s="255"/>
      <c r="AY10" s="255"/>
      <c r="AZ10" s="255"/>
      <c r="BB10" s="41"/>
      <c r="BG10" s="136" t="s">
        <v>1419</v>
      </c>
      <c r="BH10" s="137">
        <f t="shared" si="0"/>
        <v>157696</v>
      </c>
      <c r="BI10" s="138" t="str">
        <f t="shared" si="1"/>
        <v>BV Benelux Biljarts</v>
      </c>
      <c r="CC10" s="18"/>
      <c r="CD10" s="121"/>
    </row>
    <row r="11" spans="1:82" s="17" customFormat="1" ht="24.95" customHeight="1">
      <c r="A11" s="281" t="s">
        <v>1413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48">
        <f>IF(OR(ISBLANK(N11),ISBLANK(AO11)),"",IF(N11&gt;AO11,2,IF(N11=AO11,1,0)))</f>
        <v>2</v>
      </c>
      <c r="M11" s="248"/>
      <c r="N11" s="227">
        <v>250</v>
      </c>
      <c r="O11" s="227"/>
      <c r="P11" s="227"/>
      <c r="Q11" s="227">
        <v>1</v>
      </c>
      <c r="R11" s="227"/>
      <c r="S11" s="227">
        <v>250</v>
      </c>
      <c r="T11" s="227"/>
      <c r="U11" s="227"/>
      <c r="V11" s="232">
        <f>IF(ISBLANK(Q11),"",ROUNDDOWN(N11/Q11,2))</f>
        <v>250</v>
      </c>
      <c r="W11" s="232"/>
      <c r="X11" s="232"/>
      <c r="Y11" s="232"/>
      <c r="Z11" s="249" t="s">
        <v>1364</v>
      </c>
      <c r="AA11" s="249"/>
      <c r="AB11" s="281" t="s">
        <v>1406</v>
      </c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18">
        <f>IF(OR(ISBLANK(N11),ISBLANK(AO11)),"",IF(N11&gt;AO11,0,IF(N11=AO11,1,2)))</f>
        <v>0</v>
      </c>
      <c r="AN11" s="218"/>
      <c r="AO11" s="227">
        <v>0</v>
      </c>
      <c r="AP11" s="227"/>
      <c r="AQ11" s="227"/>
      <c r="AR11" s="227">
        <v>0</v>
      </c>
      <c r="AS11" s="227"/>
      <c r="AT11" s="227"/>
      <c r="AU11" s="218">
        <f>IF(ISBLANK(Q11),"",Q11)</f>
        <v>1</v>
      </c>
      <c r="AV11" s="218"/>
      <c r="AW11" s="232">
        <f>IF(ISTEXT(AU11),"",ROUNDDOWN(AO11/AU11,2))</f>
        <v>0</v>
      </c>
      <c r="AX11" s="232"/>
      <c r="AY11" s="232"/>
      <c r="AZ11" s="232"/>
      <c r="BB11" s="41"/>
      <c r="BC11" s="18"/>
      <c r="BD11" s="18"/>
      <c r="BE11" s="18"/>
      <c r="BG11" s="139" t="s">
        <v>1406</v>
      </c>
      <c r="BH11" s="140">
        <f t="shared" si="0"/>
        <v>162863</v>
      </c>
      <c r="BI11" s="141" t="str">
        <f t="shared" si="1"/>
        <v>Kaketoe '80</v>
      </c>
    </row>
    <row r="12" spans="1:82" s="18" customFormat="1" ht="24.95" customHeight="1">
      <c r="A12" s="281" t="s">
        <v>1415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48">
        <f>IF(OR(ISBLANK(N12),ISBLANK(AO12)),"",IF(N12&gt;AO12,2,IF(N12=AO12,1,0)))</f>
        <v>2</v>
      </c>
      <c r="M12" s="248"/>
      <c r="N12" s="227">
        <v>250</v>
      </c>
      <c r="O12" s="227"/>
      <c r="P12" s="227"/>
      <c r="Q12" s="227">
        <v>2</v>
      </c>
      <c r="R12" s="227"/>
      <c r="S12" s="227">
        <v>227</v>
      </c>
      <c r="T12" s="227"/>
      <c r="U12" s="227"/>
      <c r="V12" s="232">
        <f>IF(ISBLANK(Q12),"",ROUNDDOWN(N12/Q12,2))</f>
        <v>125</v>
      </c>
      <c r="W12" s="232"/>
      <c r="X12" s="232"/>
      <c r="Y12" s="232"/>
      <c r="Z12" s="249" t="s">
        <v>1364</v>
      </c>
      <c r="AA12" s="249"/>
      <c r="AB12" s="281" t="s">
        <v>1419</v>
      </c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18">
        <f>IF(OR(ISBLANK(N12),ISBLANK(AO12)),"",IF(N12&gt;AO12,0,IF(N12=AO12,1,2)))</f>
        <v>0</v>
      </c>
      <c r="AN12" s="218"/>
      <c r="AO12" s="227">
        <v>151</v>
      </c>
      <c r="AP12" s="227"/>
      <c r="AQ12" s="227"/>
      <c r="AR12" s="227">
        <v>146</v>
      </c>
      <c r="AS12" s="227"/>
      <c r="AT12" s="227"/>
      <c r="AU12" s="218">
        <f>IF(ISBLANK(Q12),"",Q12)</f>
        <v>2</v>
      </c>
      <c r="AV12" s="218"/>
      <c r="AW12" s="232">
        <f>IF(ISTEXT(AU12),"",ROUNDDOWN(AO12/AU12,2))</f>
        <v>75.5</v>
      </c>
      <c r="AX12" s="232"/>
      <c r="AY12" s="232"/>
      <c r="AZ12" s="232"/>
      <c r="BB12" s="15"/>
      <c r="BC12" s="17"/>
      <c r="BD12" s="17"/>
      <c r="BE12" s="17"/>
    </row>
    <row r="13" spans="1:82" s="17" customFormat="1" ht="24.9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3"/>
      <c r="M13" s="73"/>
      <c r="N13" s="72"/>
      <c r="O13" s="72"/>
      <c r="P13" s="72"/>
      <c r="Q13" s="72"/>
      <c r="R13" s="72"/>
      <c r="S13" s="72"/>
      <c r="T13" s="72"/>
      <c r="U13" s="72"/>
      <c r="V13" s="68"/>
      <c r="W13" s="68"/>
      <c r="X13" s="68"/>
      <c r="Y13" s="68"/>
      <c r="Z13" s="69"/>
      <c r="AA13" s="69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71"/>
      <c r="AO13" s="72"/>
      <c r="AP13" s="72"/>
      <c r="AQ13" s="72"/>
      <c r="AR13" s="72"/>
      <c r="AS13" s="72"/>
      <c r="AT13" s="72"/>
      <c r="AU13" s="71"/>
      <c r="AV13" s="71"/>
      <c r="AW13" s="68"/>
      <c r="AX13" s="68"/>
      <c r="AY13" s="68"/>
      <c r="AZ13" s="68"/>
      <c r="BB13" s="41"/>
    </row>
    <row r="14" spans="1:82" s="17" customFormat="1" ht="24.95" customHeight="1">
      <c r="A14" s="18"/>
      <c r="B14" s="18"/>
      <c r="C14" s="18"/>
      <c r="D14" s="18"/>
      <c r="E14" s="18"/>
      <c r="F14" s="18"/>
      <c r="G14" s="19"/>
      <c r="H14" s="19"/>
      <c r="I14" s="19"/>
      <c r="J14" s="18"/>
      <c r="K14" s="19"/>
      <c r="L14" s="20"/>
      <c r="M14" s="21"/>
      <c r="N14" s="21"/>
      <c r="O14" s="18"/>
      <c r="P14" s="18"/>
      <c r="Q14" s="122"/>
      <c r="R14" s="122"/>
      <c r="S14" s="46"/>
      <c r="T14" s="46"/>
      <c r="U14" s="46"/>
      <c r="V14" s="221" t="s">
        <v>1366</v>
      </c>
      <c r="W14" s="222"/>
      <c r="X14" s="222"/>
      <c r="Y14" s="222"/>
      <c r="Z14" s="222"/>
      <c r="AA14" s="222"/>
      <c r="AB14" s="222"/>
      <c r="AC14" s="222"/>
      <c r="AD14" s="222"/>
      <c r="AE14" s="282"/>
      <c r="AF14" s="23"/>
      <c r="AG14" s="23"/>
      <c r="AH14" s="19"/>
      <c r="AI14" s="18"/>
      <c r="AJ14" s="20"/>
      <c r="AK14" s="20"/>
      <c r="AL14" s="20"/>
      <c r="AM14" s="21"/>
      <c r="AN14" s="20"/>
      <c r="AO14" s="21"/>
      <c r="AP14" s="18"/>
      <c r="AQ14" s="18"/>
      <c r="AR14" s="18"/>
      <c r="AS14" s="18"/>
      <c r="AT14" s="18"/>
      <c r="AU14" s="122"/>
      <c r="AV14" s="122"/>
      <c r="AW14" s="37"/>
      <c r="AX14" s="255"/>
      <c r="AY14" s="255"/>
      <c r="AZ14" s="255"/>
      <c r="BB14" s="41"/>
      <c r="BG14" s="142" t="s">
        <v>1426</v>
      </c>
      <c r="BH14" s="148" t="s">
        <v>1382</v>
      </c>
      <c r="BI14" s="142" t="s">
        <v>11</v>
      </c>
    </row>
    <row r="15" spans="1:82" s="17" customFormat="1" ht="24.95" customHeight="1">
      <c r="A15" s="281" t="s">
        <v>1413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48">
        <v>2</v>
      </c>
      <c r="M15" s="248"/>
      <c r="N15" s="227">
        <v>250</v>
      </c>
      <c r="O15" s="227"/>
      <c r="P15" s="227"/>
      <c r="Q15" s="227">
        <v>1</v>
      </c>
      <c r="R15" s="227"/>
      <c r="S15" s="227">
        <v>250</v>
      </c>
      <c r="T15" s="227"/>
      <c r="U15" s="227"/>
      <c r="V15" s="232">
        <f>IF(ISBLANK(Q15),"",ROUNDDOWN(N15/Q15,2))</f>
        <v>250</v>
      </c>
      <c r="W15" s="232"/>
      <c r="X15" s="232"/>
      <c r="Y15" s="232"/>
      <c r="Z15" s="249" t="s">
        <v>1364</v>
      </c>
      <c r="AA15" s="249"/>
      <c r="AB15" s="281" t="s">
        <v>1419</v>
      </c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18">
        <v>2</v>
      </c>
      <c r="AN15" s="218"/>
      <c r="AO15" s="227">
        <v>250</v>
      </c>
      <c r="AP15" s="227"/>
      <c r="AQ15" s="227"/>
      <c r="AR15" s="227">
        <v>250</v>
      </c>
      <c r="AS15" s="227"/>
      <c r="AT15" s="227"/>
      <c r="AU15" s="218">
        <f>IF(ISBLANK(Q15),"",Q15)</f>
        <v>1</v>
      </c>
      <c r="AV15" s="218"/>
      <c r="AW15" s="232">
        <f>IF(ISTEXT(AU15),"",ROUNDDOWN(AO15/AU15,2))</f>
        <v>250</v>
      </c>
      <c r="AX15" s="232"/>
      <c r="AY15" s="232"/>
      <c r="AZ15" s="232"/>
      <c r="BB15" s="41"/>
      <c r="BG15" s="149" t="s">
        <v>1413</v>
      </c>
      <c r="BH15" s="150">
        <v>203880</v>
      </c>
      <c r="BI15" s="149" t="s">
        <v>353</v>
      </c>
    </row>
    <row r="16" spans="1:82" s="17" customFormat="1" ht="24.95" customHeight="1">
      <c r="A16" s="281" t="s">
        <v>1406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48">
        <f>IF(OR(ISBLANK(N16),ISBLANK(AO16)),"",IF(N16&gt;AO16,2,IF(N16=AO16,1,0)))</f>
        <v>0</v>
      </c>
      <c r="M16" s="248"/>
      <c r="N16" s="227">
        <v>226</v>
      </c>
      <c r="O16" s="227"/>
      <c r="P16" s="227"/>
      <c r="Q16" s="227">
        <v>9</v>
      </c>
      <c r="R16" s="227"/>
      <c r="S16" s="227">
        <v>182</v>
      </c>
      <c r="T16" s="227"/>
      <c r="U16" s="227"/>
      <c r="V16" s="232">
        <f>IF(ISBLANK(Q16),"",ROUNDDOWN(N16/Q16,2))</f>
        <v>25.11</v>
      </c>
      <c r="W16" s="232"/>
      <c r="X16" s="232"/>
      <c r="Y16" s="232"/>
      <c r="Z16" s="249" t="s">
        <v>1364</v>
      </c>
      <c r="AA16" s="249"/>
      <c r="AB16" s="281" t="s">
        <v>1415</v>
      </c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18">
        <f>IF(OR(ISBLANK(N16),ISBLANK(AO16)),"",IF(N16&gt;AO16,0,IF(N16=AO16,1,2)))</f>
        <v>2</v>
      </c>
      <c r="AN16" s="218"/>
      <c r="AO16" s="227">
        <v>250</v>
      </c>
      <c r="AP16" s="227"/>
      <c r="AQ16" s="227"/>
      <c r="AR16" s="227">
        <v>161</v>
      </c>
      <c r="AS16" s="227"/>
      <c r="AT16" s="227"/>
      <c r="AU16" s="218">
        <f>IF(ISBLANK(Q16),"",Q16)</f>
        <v>9</v>
      </c>
      <c r="AV16" s="218"/>
      <c r="AW16" s="232">
        <f>IF(ISTEXT(AU16),"",ROUNDDOWN(AO16/AU16,2))</f>
        <v>27.77</v>
      </c>
      <c r="AX16" s="232"/>
      <c r="AY16" s="232"/>
      <c r="AZ16" s="232"/>
      <c r="BB16" s="41"/>
      <c r="BC16" s="18"/>
      <c r="BD16" s="18"/>
      <c r="BE16" s="18"/>
      <c r="BG16" s="151" t="s">
        <v>1404</v>
      </c>
      <c r="BH16" s="150">
        <v>117804</v>
      </c>
      <c r="BI16" s="149" t="s">
        <v>1405</v>
      </c>
    </row>
    <row r="17" spans="1:61" s="17" customFormat="1" ht="24.9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3"/>
      <c r="M17" s="73"/>
      <c r="N17" s="72"/>
      <c r="O17" s="72"/>
      <c r="P17" s="72"/>
      <c r="Q17" s="72"/>
      <c r="R17" s="72"/>
      <c r="S17" s="72"/>
      <c r="T17" s="72"/>
      <c r="U17" s="72"/>
      <c r="V17" s="68"/>
      <c r="W17" s="68"/>
      <c r="X17" s="68"/>
      <c r="Y17" s="68"/>
      <c r="Z17" s="69"/>
      <c r="AA17" s="69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1"/>
      <c r="AO17" s="72"/>
      <c r="AP17" s="72"/>
      <c r="AQ17" s="72"/>
      <c r="AR17" s="72"/>
      <c r="AS17" s="72"/>
      <c r="AT17" s="72"/>
      <c r="AU17" s="71"/>
      <c r="AV17" s="71"/>
      <c r="AW17" s="68"/>
      <c r="AX17" s="68"/>
      <c r="AY17" s="68"/>
      <c r="AZ17" s="68"/>
      <c r="BB17" s="41"/>
      <c r="BC17" s="18"/>
      <c r="BD17" s="18"/>
      <c r="BE17" s="18"/>
      <c r="BG17" s="151" t="s">
        <v>1414</v>
      </c>
      <c r="BH17" s="150">
        <v>113172</v>
      </c>
      <c r="BI17" s="149" t="s">
        <v>981</v>
      </c>
    </row>
    <row r="18" spans="1:61" s="17" customFormat="1" ht="24.9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5"/>
      <c r="O18" s="25"/>
      <c r="P18" s="25"/>
      <c r="Q18" s="13"/>
      <c r="R18" s="26"/>
      <c r="S18" s="2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6"/>
      <c r="AI18" s="13"/>
      <c r="AJ18" s="26"/>
      <c r="AK18" s="26"/>
      <c r="AL18" s="2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B18" s="41"/>
      <c r="BG18" s="151" t="s">
        <v>1415</v>
      </c>
      <c r="BH18" s="150">
        <v>205896</v>
      </c>
      <c r="BI18" s="149" t="s">
        <v>211</v>
      </c>
    </row>
    <row r="19" spans="1:61" s="17" customFormat="1" ht="24.95" customHeight="1">
      <c r="A19" s="13"/>
      <c r="B19" s="13"/>
      <c r="C19" s="27" t="s">
        <v>1371</v>
      </c>
      <c r="D19" s="28"/>
      <c r="E19" s="28"/>
      <c r="F19" s="28"/>
      <c r="G19" s="28"/>
      <c r="H19" s="13"/>
      <c r="I19" s="13"/>
      <c r="J19" s="13"/>
      <c r="K19" s="13"/>
      <c r="L19" s="13"/>
      <c r="M19" s="13"/>
      <c r="N19" s="25"/>
      <c r="O19" s="25"/>
      <c r="P19" s="25"/>
      <c r="Q19" s="13"/>
      <c r="R19" s="26"/>
      <c r="S19" s="2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6"/>
      <c r="AI19" s="13"/>
      <c r="AJ19" s="26"/>
      <c r="AK19" s="26"/>
      <c r="AL19" s="26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B19" s="41"/>
      <c r="BC19" s="18"/>
      <c r="BD19" s="18"/>
      <c r="BE19" s="18"/>
      <c r="BG19" s="149" t="s">
        <v>1419</v>
      </c>
      <c r="BH19" s="152">
        <v>157696</v>
      </c>
      <c r="BI19" s="153" t="s">
        <v>1420</v>
      </c>
    </row>
    <row r="20" spans="1:61" s="18" customFormat="1" ht="24.95" customHeight="1">
      <c r="A20" s="264"/>
      <c r="B20" s="264"/>
      <c r="C20" s="243" t="s">
        <v>1372</v>
      </c>
      <c r="D20" s="244"/>
      <c r="E20" s="244"/>
      <c r="F20" s="244"/>
      <c r="G20" s="29"/>
      <c r="H20" s="241" t="s">
        <v>21</v>
      </c>
      <c r="I20" s="241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1" t="s">
        <v>1373</v>
      </c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3" t="s">
        <v>1374</v>
      </c>
      <c r="AH20" s="244"/>
      <c r="AI20" s="244"/>
      <c r="AJ20" s="221" t="s">
        <v>1375</v>
      </c>
      <c r="AK20" s="245"/>
      <c r="AL20" s="245"/>
      <c r="AM20" s="243" t="s">
        <v>1376</v>
      </c>
      <c r="AN20" s="244"/>
      <c r="AO20" s="246"/>
      <c r="AP20" s="243" t="s">
        <v>1377</v>
      </c>
      <c r="AQ20" s="244"/>
      <c r="AR20" s="244"/>
      <c r="AS20" s="244"/>
      <c r="AT20" s="243" t="s">
        <v>1378</v>
      </c>
      <c r="AU20" s="244"/>
      <c r="AV20" s="247"/>
      <c r="AW20" s="243" t="s">
        <v>1379</v>
      </c>
      <c r="AX20" s="244"/>
      <c r="AY20" s="244"/>
      <c r="AZ20" s="244"/>
      <c r="BB20" s="15"/>
      <c r="BC20" s="17"/>
      <c r="BD20" s="17"/>
      <c r="BE20" s="17"/>
      <c r="BG20" s="153" t="s">
        <v>1421</v>
      </c>
      <c r="BH20" s="152">
        <v>151238</v>
      </c>
      <c r="BI20" s="153" t="s">
        <v>260</v>
      </c>
    </row>
    <row r="21" spans="1:61" s="17" customFormat="1" ht="24.95" customHeight="1">
      <c r="A21" s="218">
        <v>1</v>
      </c>
      <c r="B21" s="218"/>
      <c r="C21" s="283">
        <f>VLOOKUP(H21,BG$7:BH$16,2,0)</f>
        <v>203880</v>
      </c>
      <c r="D21" s="284"/>
      <c r="E21" s="284"/>
      <c r="F21" s="284"/>
      <c r="G21" s="284"/>
      <c r="H21" s="226" t="s">
        <v>1413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85" t="str">
        <f>VLOOKUP(H21,BG$7:BI$16,3,0)</f>
        <v>Horna</v>
      </c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63">
        <v>6</v>
      </c>
      <c r="AH21" s="227"/>
      <c r="AI21" s="227"/>
      <c r="AJ21" s="228">
        <v>750</v>
      </c>
      <c r="AK21" s="229"/>
      <c r="AL21" s="230"/>
      <c r="AM21" s="227">
        <v>6</v>
      </c>
      <c r="AN21" s="227"/>
      <c r="AO21" s="231"/>
      <c r="AP21" s="232">
        <f>IF(ISBLANK(AM21),"",ROUNDDOWN(AJ21/AM21,2))</f>
        <v>125</v>
      </c>
      <c r="AQ21" s="233"/>
      <c r="AR21" s="233"/>
      <c r="AS21" s="233"/>
      <c r="AT21" s="227">
        <v>250</v>
      </c>
      <c r="AU21" s="227"/>
      <c r="AV21" s="234"/>
      <c r="AW21" s="235" t="s">
        <v>1457</v>
      </c>
      <c r="AX21" s="235"/>
      <c r="AY21" s="235"/>
      <c r="AZ21" s="236"/>
      <c r="BB21" s="41"/>
      <c r="BG21" s="153" t="s">
        <v>1422</v>
      </c>
      <c r="BH21" s="153">
        <v>148739</v>
      </c>
      <c r="BI21" s="153" t="s">
        <v>127</v>
      </c>
    </row>
    <row r="22" spans="1:61" s="17" customFormat="1" ht="24.95" customHeight="1">
      <c r="A22" s="218">
        <v>2</v>
      </c>
      <c r="B22" s="218"/>
      <c r="C22" s="283">
        <f>VLOOKUP(H22,BG$7:BH$16,2,0)</f>
        <v>157696</v>
      </c>
      <c r="D22" s="284"/>
      <c r="E22" s="284"/>
      <c r="F22" s="284"/>
      <c r="G22" s="284"/>
      <c r="H22" s="226" t="s">
        <v>1419</v>
      </c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85" t="str">
        <f>VLOOKUP(H22,BG$7:BI$16,3,0)</f>
        <v>BV Benelux Biljarts</v>
      </c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63">
        <v>4</v>
      </c>
      <c r="AH22" s="227"/>
      <c r="AI22" s="227"/>
      <c r="AJ22" s="228">
        <v>651</v>
      </c>
      <c r="AK22" s="229"/>
      <c r="AL22" s="230"/>
      <c r="AM22" s="227">
        <v>7</v>
      </c>
      <c r="AN22" s="227"/>
      <c r="AO22" s="231"/>
      <c r="AP22" s="232">
        <f t="shared" ref="AP22:AP24" si="2">IF(ISBLANK(AM22),"",ROUNDDOWN(AJ22/AM22,2))</f>
        <v>93</v>
      </c>
      <c r="AQ22" s="233"/>
      <c r="AR22" s="233"/>
      <c r="AS22" s="233"/>
      <c r="AT22" s="227">
        <v>250</v>
      </c>
      <c r="AU22" s="227"/>
      <c r="AV22" s="234"/>
      <c r="AW22" s="235" t="s">
        <v>1457</v>
      </c>
      <c r="AX22" s="235"/>
      <c r="AY22" s="235"/>
      <c r="AZ22" s="236"/>
      <c r="BB22" s="41"/>
      <c r="BG22" s="149" t="s">
        <v>1406</v>
      </c>
      <c r="BH22" s="149">
        <v>162863</v>
      </c>
      <c r="BI22" s="149" t="s">
        <v>195</v>
      </c>
    </row>
    <row r="23" spans="1:61" s="17" customFormat="1" ht="24.95" customHeight="1">
      <c r="A23" s="218">
        <v>3</v>
      </c>
      <c r="B23" s="218"/>
      <c r="C23" s="283">
        <f>VLOOKUP(H23,BG$7:BH$16,2,0)</f>
        <v>205896</v>
      </c>
      <c r="D23" s="284"/>
      <c r="E23" s="284"/>
      <c r="F23" s="284"/>
      <c r="G23" s="284"/>
      <c r="H23" s="226" t="s">
        <v>1415</v>
      </c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85" t="str">
        <f>VLOOKUP(H23,BG$7:BI$16,3,0)</f>
        <v>BV Gelre</v>
      </c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63">
        <v>4</v>
      </c>
      <c r="AH23" s="227"/>
      <c r="AI23" s="227"/>
      <c r="AJ23" s="228">
        <v>579</v>
      </c>
      <c r="AK23" s="229"/>
      <c r="AL23" s="230"/>
      <c r="AM23" s="227">
        <v>15</v>
      </c>
      <c r="AN23" s="227"/>
      <c r="AO23" s="231"/>
      <c r="AP23" s="232">
        <f t="shared" si="2"/>
        <v>38.6</v>
      </c>
      <c r="AQ23" s="233"/>
      <c r="AR23" s="233"/>
      <c r="AS23" s="233"/>
      <c r="AT23" s="227">
        <v>227</v>
      </c>
      <c r="AU23" s="227"/>
      <c r="AV23" s="234"/>
      <c r="AW23" s="235" t="s">
        <v>1443</v>
      </c>
      <c r="AX23" s="235"/>
      <c r="AY23" s="235"/>
      <c r="AZ23" s="236"/>
      <c r="BB23" s="41"/>
      <c r="BH23" s="82"/>
    </row>
    <row r="24" spans="1:61" s="17" customFormat="1" ht="24.95" customHeight="1">
      <c r="A24" s="218">
        <v>4</v>
      </c>
      <c r="B24" s="218"/>
      <c r="C24" s="283">
        <f>VLOOKUP(H24,BG$7:BH$16,2,0)</f>
        <v>162863</v>
      </c>
      <c r="D24" s="284"/>
      <c r="E24" s="284"/>
      <c r="F24" s="284"/>
      <c r="G24" s="284"/>
      <c r="H24" s="226" t="s">
        <v>1406</v>
      </c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85" t="str">
        <f>VLOOKUP(H24,BG$7:BI$16,3,0)</f>
        <v>Kaketoe '80</v>
      </c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63">
        <v>0</v>
      </c>
      <c r="AH24" s="227"/>
      <c r="AI24" s="227"/>
      <c r="AJ24" s="228">
        <v>315</v>
      </c>
      <c r="AK24" s="229"/>
      <c r="AL24" s="230"/>
      <c r="AM24" s="227">
        <v>14</v>
      </c>
      <c r="AN24" s="227"/>
      <c r="AO24" s="231"/>
      <c r="AP24" s="232">
        <f t="shared" si="2"/>
        <v>22.5</v>
      </c>
      <c r="AQ24" s="233"/>
      <c r="AR24" s="233"/>
      <c r="AS24" s="233"/>
      <c r="AT24" s="227">
        <v>182</v>
      </c>
      <c r="AU24" s="227"/>
      <c r="AV24" s="234"/>
      <c r="AW24" s="235" t="s">
        <v>1458</v>
      </c>
      <c r="AX24" s="235"/>
      <c r="AY24" s="235"/>
      <c r="AZ24" s="236"/>
      <c r="BA24" s="42"/>
      <c r="BB24" s="47"/>
      <c r="BC24" s="13"/>
      <c r="BD24" s="13"/>
      <c r="BE24" s="13"/>
      <c r="BG24" s="13"/>
      <c r="BH24" s="80"/>
    </row>
    <row r="25" spans="1:61" s="17" customFormat="1" ht="24.9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B25" s="41" t="str">
        <f>IF(ISBLANK(AO22),"",IF(AND(L22=2,N22&gt;AO22),"",IF(AND(L22=1,N22=AO22),"",IF(AND(L22=0,N22&lt;AO22),"","! pp/car fout"))))</f>
        <v/>
      </c>
      <c r="BH25" s="82"/>
    </row>
    <row r="26" spans="1:61" s="29" customFormat="1" ht="24.95" customHeight="1">
      <c r="A26" s="209" t="s">
        <v>1380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1"/>
      <c r="L26" s="212">
        <f>IF(ISTEXT(AM26),"",ROUNDDOWN(AJ26/AM26,2))</f>
        <v>54.64</v>
      </c>
      <c r="M26" s="213"/>
      <c r="N26" s="213"/>
      <c r="O26" s="214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215">
        <f>SUM(AJ21:AL24)</f>
        <v>2295</v>
      </c>
      <c r="AK26" s="216"/>
      <c r="AL26" s="217"/>
      <c r="AM26" s="218">
        <f>SUM(AM21:AO24)</f>
        <v>42</v>
      </c>
      <c r="AN26" s="219"/>
      <c r="AO26" s="220"/>
      <c r="AP26" s="125"/>
      <c r="AQ26" s="123"/>
      <c r="AR26" s="123"/>
      <c r="AS26" s="123"/>
      <c r="AT26" s="123"/>
      <c r="AU26" s="123"/>
      <c r="AV26" s="123"/>
      <c r="AW26" s="123"/>
      <c r="AX26" s="123"/>
      <c r="AY26" s="123"/>
      <c r="AZ26" s="124"/>
      <c r="BB26" s="15" t="str">
        <f>IF(ISBLANK(AO20),"",IF(AND(L20=2,N20&gt;AO20),"",IF(AND(L20=1,N20=AO20),"",IF(AND(L20=0,N20&lt;AO20),"","! pp/car fout"))))</f>
        <v/>
      </c>
      <c r="BC26" s="17"/>
      <c r="BD26" s="17"/>
      <c r="BE26" s="17"/>
    </row>
    <row r="27" spans="1:61" s="17" customFormat="1" ht="24.9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B27" s="41" t="str">
        <f>IF(ISBLANK(AO21),"",IF(AND(L21=2,N21&gt;AO21),"",IF(AND(L21=1,N21=AO21),"",IF(AND(L21=0,N21&lt;AO21),"","! pp/car fout"))))</f>
        <v/>
      </c>
    </row>
    <row r="28" spans="1:61" s="17" customFormat="1" ht="24.9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B28" s="41"/>
    </row>
    <row r="29" spans="1:61" s="17" customFormat="1" ht="24.9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B29" s="41"/>
    </row>
    <row r="30" spans="1:61" s="17" customFormat="1" ht="24.9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B30" s="41"/>
    </row>
    <row r="31" spans="1:61" s="17" customFormat="1" ht="24.9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B31" s="41"/>
    </row>
    <row r="32" spans="1:61" s="17" customFormat="1" ht="24.9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B32" s="41"/>
      <c r="BC32" s="13"/>
      <c r="BD32" s="13"/>
      <c r="BE32" s="13"/>
    </row>
    <row r="33" spans="1:60" s="13" customFormat="1" ht="1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60" s="13" customFormat="1" ht="1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60" s="13" customFormat="1" ht="1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H35" s="80"/>
    </row>
    <row r="36" spans="1:60" s="13" customFormat="1" ht="1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H36" s="80"/>
    </row>
    <row r="37" spans="1:60" s="13" customFormat="1" ht="1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C37" s="33"/>
      <c r="BD37" s="33"/>
      <c r="BE37" s="33"/>
      <c r="BG37" s="33"/>
      <c r="BH37" s="83"/>
    </row>
    <row r="38" spans="1:60" s="33" customFormat="1" ht="12">
      <c r="BH38" s="83"/>
    </row>
    <row r="39" spans="1:60" s="33" customFormat="1" ht="12">
      <c r="BH39" s="83"/>
    </row>
    <row r="40" spans="1:60" s="33" customFormat="1" ht="12">
      <c r="BH40" s="83"/>
    </row>
    <row r="41" spans="1:60" s="33" customFormat="1" ht="12">
      <c r="BH41" s="83"/>
    </row>
    <row r="42" spans="1:60" s="33" customFormat="1" ht="12">
      <c r="BH42" s="83"/>
    </row>
    <row r="43" spans="1:60" s="33" customFormat="1" ht="12">
      <c r="BH43" s="83"/>
    </row>
    <row r="44" spans="1:60" s="33" customFormat="1" ht="12">
      <c r="BH44" s="83"/>
    </row>
    <row r="45" spans="1:60" s="33" customFormat="1" ht="12">
      <c r="BH45" s="83"/>
    </row>
    <row r="46" spans="1:60" s="33" customFormat="1" ht="12">
      <c r="BH46" s="83"/>
    </row>
    <row r="47" spans="1:60" s="33" customFormat="1" ht="12">
      <c r="BH47" s="83"/>
    </row>
    <row r="48" spans="1:60" s="33" customFormat="1" ht="12">
      <c r="BH48" s="83"/>
    </row>
    <row r="49" spans="60:60" s="33" customFormat="1" ht="12">
      <c r="BH49" s="83"/>
    </row>
    <row r="50" spans="60:60" s="33" customFormat="1" ht="12">
      <c r="BH50" s="83"/>
    </row>
    <row r="51" spans="60:60" s="33" customFormat="1" ht="12">
      <c r="BH51" s="83"/>
    </row>
    <row r="52" spans="60:60" s="33" customFormat="1" ht="12">
      <c r="BH52" s="83"/>
    </row>
    <row r="53" spans="60:60" s="33" customFormat="1" ht="12">
      <c r="BH53" s="83"/>
    </row>
    <row r="54" spans="60:60" s="33" customFormat="1" ht="12">
      <c r="BH54" s="83"/>
    </row>
    <row r="55" spans="60:60" s="33" customFormat="1" ht="12">
      <c r="BH55" s="83"/>
    </row>
    <row r="56" spans="60:60" s="33" customFormat="1" ht="12">
      <c r="BH56" s="83"/>
    </row>
    <row r="57" spans="60:60" s="33" customFormat="1" ht="12">
      <c r="BH57" s="83"/>
    </row>
    <row r="58" spans="60:60" s="33" customFormat="1" ht="12">
      <c r="BH58" s="83"/>
    </row>
    <row r="59" spans="60:60" s="33" customFormat="1" ht="12">
      <c r="BH59" s="83"/>
    </row>
    <row r="60" spans="60:60" s="33" customFormat="1" ht="12">
      <c r="BH60" s="83"/>
    </row>
    <row r="61" spans="60:60" s="33" customFormat="1" ht="12">
      <c r="BH61" s="83"/>
    </row>
    <row r="62" spans="60:60" s="33" customFormat="1" ht="12">
      <c r="BH62" s="83"/>
    </row>
    <row r="63" spans="60:60" s="33" customFormat="1" ht="12">
      <c r="BH63" s="83"/>
    </row>
    <row r="64" spans="60:60" s="33" customFormat="1" ht="12">
      <c r="BH64" s="83"/>
    </row>
    <row r="65" spans="60:60" s="33" customFormat="1" ht="12">
      <c r="BH65" s="83"/>
    </row>
    <row r="66" spans="60:60" s="33" customFormat="1" ht="12">
      <c r="BH66" s="83"/>
    </row>
    <row r="67" spans="60:60" s="33" customFormat="1" ht="12">
      <c r="BH67" s="83"/>
    </row>
    <row r="68" spans="60:60" s="33" customFormat="1" ht="12">
      <c r="BH68" s="83"/>
    </row>
    <row r="69" spans="60:60" s="33" customFormat="1" ht="12">
      <c r="BH69" s="83"/>
    </row>
    <row r="70" spans="60:60" s="33" customFormat="1" ht="12">
      <c r="BH70" s="83"/>
    </row>
    <row r="71" spans="60:60" s="33" customFormat="1" ht="12">
      <c r="BH71" s="83"/>
    </row>
    <row r="72" spans="60:60" s="33" customFormat="1" ht="12">
      <c r="BH72" s="83"/>
    </row>
    <row r="73" spans="60:60" s="33" customFormat="1" ht="12">
      <c r="BH73" s="83"/>
    </row>
    <row r="74" spans="60:60" s="33" customFormat="1" ht="12">
      <c r="BH74" s="83"/>
    </row>
    <row r="75" spans="60:60" s="33" customFormat="1" ht="12">
      <c r="BH75" s="83"/>
    </row>
    <row r="76" spans="60:60" s="33" customFormat="1" ht="12">
      <c r="BH76" s="83"/>
    </row>
    <row r="77" spans="60:60" s="33" customFormat="1" ht="12">
      <c r="BH77" s="83"/>
    </row>
    <row r="78" spans="60:60" s="33" customFormat="1" ht="12">
      <c r="BH78" s="83"/>
    </row>
    <row r="79" spans="60:60" s="33" customFormat="1" ht="12">
      <c r="BH79" s="83"/>
    </row>
    <row r="80" spans="60:60" s="33" customFormat="1" ht="12">
      <c r="BH80" s="83"/>
    </row>
    <row r="81" spans="60:60" s="33" customFormat="1" ht="12">
      <c r="BH81" s="83"/>
    </row>
    <row r="82" spans="60:60" s="33" customFormat="1" ht="12">
      <c r="BH82" s="83"/>
    </row>
    <row r="83" spans="60:60" s="33" customFormat="1" ht="12">
      <c r="BH83" s="83"/>
    </row>
    <row r="84" spans="60:60" s="33" customFormat="1" ht="12">
      <c r="BH84" s="83"/>
    </row>
    <row r="85" spans="60:60" s="33" customFormat="1" ht="12">
      <c r="BH85" s="83"/>
    </row>
    <row r="86" spans="60:60" s="33" customFormat="1" ht="12">
      <c r="BH86" s="83"/>
    </row>
    <row r="87" spans="60:60" s="33" customFormat="1" ht="12">
      <c r="BH87" s="83"/>
    </row>
    <row r="88" spans="60:60" s="33" customFormat="1" ht="12">
      <c r="BH88" s="83"/>
    </row>
    <row r="89" spans="60:60" s="33" customFormat="1" ht="12">
      <c r="BH89" s="83"/>
    </row>
    <row r="90" spans="60:60" s="33" customFormat="1" ht="12">
      <c r="BH90" s="83"/>
    </row>
    <row r="91" spans="60:60" s="33" customFormat="1" ht="12">
      <c r="BH91" s="83"/>
    </row>
    <row r="92" spans="60:60" s="33" customFormat="1" ht="12">
      <c r="BH92" s="83"/>
    </row>
    <row r="93" spans="60:60" s="33" customFormat="1" ht="12">
      <c r="BH93" s="83"/>
    </row>
    <row r="94" spans="60:60" s="33" customFormat="1" ht="12">
      <c r="BH94" s="83"/>
    </row>
    <row r="95" spans="60:60" s="33" customFormat="1" ht="12">
      <c r="BH95" s="83"/>
    </row>
    <row r="96" spans="60:60" s="33" customFormat="1" ht="12">
      <c r="BH96" s="83"/>
    </row>
    <row r="97" spans="60:60" s="33" customFormat="1" ht="12">
      <c r="BH97" s="83"/>
    </row>
    <row r="98" spans="60:60" s="33" customFormat="1" ht="12">
      <c r="BH98" s="83"/>
    </row>
    <row r="99" spans="60:60" s="33" customFormat="1" ht="12">
      <c r="BH99" s="83"/>
    </row>
    <row r="100" spans="60:60" s="33" customFormat="1" ht="12">
      <c r="BH100" s="83"/>
    </row>
    <row r="101" spans="60:60" s="33" customFormat="1" ht="12">
      <c r="BH101" s="83"/>
    </row>
    <row r="102" spans="60:60" s="33" customFormat="1" ht="12">
      <c r="BH102" s="83"/>
    </row>
    <row r="103" spans="60:60" s="33" customFormat="1" ht="12">
      <c r="BH103" s="83"/>
    </row>
    <row r="104" spans="60:60" s="33" customFormat="1" ht="12">
      <c r="BH104" s="83"/>
    </row>
    <row r="105" spans="60:60" s="33" customFormat="1" ht="12">
      <c r="BH105" s="83"/>
    </row>
    <row r="106" spans="60:60" s="33" customFormat="1" ht="12">
      <c r="BH106" s="83"/>
    </row>
    <row r="107" spans="60:60" s="33" customFormat="1" ht="12">
      <c r="BH107" s="83"/>
    </row>
    <row r="108" spans="60:60" s="33" customFormat="1" ht="12">
      <c r="BH108" s="83"/>
    </row>
    <row r="109" spans="60:60" s="33" customFormat="1" ht="12">
      <c r="BH109" s="83"/>
    </row>
    <row r="110" spans="60:60" s="33" customFormat="1" ht="12">
      <c r="BH110" s="83"/>
    </row>
    <row r="111" spans="60:60" s="33" customFormat="1" ht="12">
      <c r="BH111" s="83"/>
    </row>
    <row r="112" spans="60:60" s="33" customFormat="1" ht="12">
      <c r="BH112" s="83"/>
    </row>
    <row r="113" spans="1:60" s="33" customFormat="1" ht="12">
      <c r="BH113" s="83"/>
    </row>
    <row r="114" spans="1:60" s="33" customFormat="1" ht="12">
      <c r="BH114" s="83"/>
    </row>
    <row r="115" spans="1:60" s="33" customFormat="1" ht="12">
      <c r="BH115" s="83"/>
    </row>
    <row r="116" spans="1:60" s="33" customFormat="1" ht="12">
      <c r="BH116" s="83"/>
    </row>
    <row r="117" spans="1:60" s="33" customFormat="1" ht="12">
      <c r="BH117" s="83"/>
    </row>
    <row r="118" spans="1:60" s="33" customFormat="1" ht="12">
      <c r="BH118" s="83"/>
    </row>
    <row r="119" spans="1:60" s="33" customFormat="1" ht="12">
      <c r="BH119" s="83"/>
    </row>
    <row r="120" spans="1:60" s="33" customForma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H120" s="83"/>
    </row>
    <row r="121" spans="1:60" s="33" customForma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H121" s="83"/>
    </row>
    <row r="122" spans="1:60" s="33" customForma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H122" s="83"/>
    </row>
    <row r="123" spans="1:60" s="33" customForma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H123" s="83"/>
    </row>
    <row r="124" spans="1:60" s="33" customForma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H124" s="83"/>
    </row>
    <row r="125" spans="1:60" s="33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H125" s="83"/>
    </row>
    <row r="126" spans="1:60" s="33" customForma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C126" s="34"/>
      <c r="BD126" s="34"/>
      <c r="BE126" s="34"/>
      <c r="BG126" s="34"/>
      <c r="BH126" s="84"/>
    </row>
  </sheetData>
  <mergeCells count="161">
    <mergeCell ref="AW24:AZ24"/>
    <mergeCell ref="A26:K26"/>
    <mergeCell ref="L26:O26"/>
    <mergeCell ref="AJ26:AL26"/>
    <mergeCell ref="AM26:AO26"/>
    <mergeCell ref="AM23:AO23"/>
    <mergeCell ref="AP23:AS23"/>
    <mergeCell ref="AT23:AV23"/>
    <mergeCell ref="AW23:AZ23"/>
    <mergeCell ref="A24:B24"/>
    <mergeCell ref="C24:G24"/>
    <mergeCell ref="H24:T24"/>
    <mergeCell ref="U24:AF24"/>
    <mergeCell ref="AG24:AI24"/>
    <mergeCell ref="AJ24:AL24"/>
    <mergeCell ref="A23:B23"/>
    <mergeCell ref="C23:G23"/>
    <mergeCell ref="H23:T23"/>
    <mergeCell ref="U23:AF23"/>
    <mergeCell ref="AG23:AI23"/>
    <mergeCell ref="AJ23:AL23"/>
    <mergeCell ref="AM24:AO24"/>
    <mergeCell ref="AP24:AS24"/>
    <mergeCell ref="AT24:AV24"/>
    <mergeCell ref="AW21:AZ21"/>
    <mergeCell ref="A22:B22"/>
    <mergeCell ref="C22:G22"/>
    <mergeCell ref="H22:T22"/>
    <mergeCell ref="U22:AF22"/>
    <mergeCell ref="AG22:AI22"/>
    <mergeCell ref="AJ22:AL22"/>
    <mergeCell ref="AM22:AO22"/>
    <mergeCell ref="AP22:AS22"/>
    <mergeCell ref="AT22:AV22"/>
    <mergeCell ref="AW22:AZ22"/>
    <mergeCell ref="A21:B21"/>
    <mergeCell ref="C21:G21"/>
    <mergeCell ref="H21:T21"/>
    <mergeCell ref="U21:AF21"/>
    <mergeCell ref="AG21:AI21"/>
    <mergeCell ref="AJ21:AL21"/>
    <mergeCell ref="AM21:AO21"/>
    <mergeCell ref="AP21:AS21"/>
    <mergeCell ref="AT21:AV21"/>
    <mergeCell ref="AU16:AV16"/>
    <mergeCell ref="AW16:AZ16"/>
    <mergeCell ref="A20:B20"/>
    <mergeCell ref="C20:F20"/>
    <mergeCell ref="H20:T20"/>
    <mergeCell ref="U20:AF20"/>
    <mergeCell ref="AG20:AI20"/>
    <mergeCell ref="AJ20:AL20"/>
    <mergeCell ref="AM20:AO20"/>
    <mergeCell ref="AP20:AS20"/>
    <mergeCell ref="AT20:AV20"/>
    <mergeCell ref="AW20:AZ20"/>
    <mergeCell ref="AW15:AZ15"/>
    <mergeCell ref="A16:K16"/>
    <mergeCell ref="L16:M16"/>
    <mergeCell ref="N16:P16"/>
    <mergeCell ref="Q16:R16"/>
    <mergeCell ref="S16:U16"/>
    <mergeCell ref="V16:Y16"/>
    <mergeCell ref="Z16:AA16"/>
    <mergeCell ref="AB16:AL16"/>
    <mergeCell ref="AM16:AN16"/>
    <mergeCell ref="Z15:AA15"/>
    <mergeCell ref="AB15:AL15"/>
    <mergeCell ref="AM15:AN15"/>
    <mergeCell ref="AO15:AQ15"/>
    <mergeCell ref="AR15:AT15"/>
    <mergeCell ref="AU15:AV15"/>
    <mergeCell ref="A15:K15"/>
    <mergeCell ref="L15:M15"/>
    <mergeCell ref="N15:P15"/>
    <mergeCell ref="Q15:R15"/>
    <mergeCell ref="S15:U15"/>
    <mergeCell ref="V15:Y15"/>
    <mergeCell ref="AO16:AQ16"/>
    <mergeCell ref="AR16:AT16"/>
    <mergeCell ref="AO12:AQ12"/>
    <mergeCell ref="AR12:AT12"/>
    <mergeCell ref="AU12:AV12"/>
    <mergeCell ref="AW12:AZ12"/>
    <mergeCell ref="V14:AE14"/>
    <mergeCell ref="AX14:AZ14"/>
    <mergeCell ref="AW11:AZ11"/>
    <mergeCell ref="A12:K12"/>
    <mergeCell ref="L12:M12"/>
    <mergeCell ref="N12:P12"/>
    <mergeCell ref="Q12:R12"/>
    <mergeCell ref="S12:U12"/>
    <mergeCell ref="V12:Y12"/>
    <mergeCell ref="Z12:AA12"/>
    <mergeCell ref="AB12:AL12"/>
    <mergeCell ref="AM12:AN12"/>
    <mergeCell ref="Z11:AA11"/>
    <mergeCell ref="AB11:AL11"/>
    <mergeCell ref="AM11:AN11"/>
    <mergeCell ref="AO11:AQ11"/>
    <mergeCell ref="AR11:AT11"/>
    <mergeCell ref="AU11:AV11"/>
    <mergeCell ref="A11:K11"/>
    <mergeCell ref="L11:M11"/>
    <mergeCell ref="N11:P11"/>
    <mergeCell ref="Q11:R11"/>
    <mergeCell ref="S11:U11"/>
    <mergeCell ref="V11:Y11"/>
    <mergeCell ref="AM8:AN8"/>
    <mergeCell ref="AO8:AQ8"/>
    <mergeCell ref="AR8:AT8"/>
    <mergeCell ref="AU8:AV8"/>
    <mergeCell ref="AW8:AZ8"/>
    <mergeCell ref="V10:AD10"/>
    <mergeCell ref="AX10:AZ10"/>
    <mergeCell ref="A8:K8"/>
    <mergeCell ref="L8:M8"/>
    <mergeCell ref="N8:P8"/>
    <mergeCell ref="Q8:R8"/>
    <mergeCell ref="S8:U8"/>
    <mergeCell ref="V8:Y8"/>
    <mergeCell ref="Z8:AA8"/>
    <mergeCell ref="AB8:AL8"/>
    <mergeCell ref="V7:Y7"/>
    <mergeCell ref="Z7:AA7"/>
    <mergeCell ref="AB7:AL7"/>
    <mergeCell ref="AO6:AQ6"/>
    <mergeCell ref="AR6:AT6"/>
    <mergeCell ref="AU6:AV6"/>
    <mergeCell ref="AW6:AZ6"/>
    <mergeCell ref="A7:K7"/>
    <mergeCell ref="L7:M7"/>
    <mergeCell ref="N7:P7"/>
    <mergeCell ref="Q7:R7"/>
    <mergeCell ref="S7:U7"/>
    <mergeCell ref="AU7:AV7"/>
    <mergeCell ref="AW7:AZ7"/>
    <mergeCell ref="AM7:AN7"/>
    <mergeCell ref="AO7:AQ7"/>
    <mergeCell ref="AR7:AT7"/>
    <mergeCell ref="A6:K6"/>
    <mergeCell ref="L6:M6"/>
    <mergeCell ref="N6:P6"/>
    <mergeCell ref="Q6:R6"/>
    <mergeCell ref="S6:U6"/>
    <mergeCell ref="V6:Y6"/>
    <mergeCell ref="Z6:AA6"/>
    <mergeCell ref="AB6:AL6"/>
    <mergeCell ref="AM6:AN6"/>
    <mergeCell ref="BG4:BG5"/>
    <mergeCell ref="A2:B2"/>
    <mergeCell ref="C2:R2"/>
    <mergeCell ref="U2:AC2"/>
    <mergeCell ref="AD2:AO2"/>
    <mergeCell ref="AR2:AZ2"/>
    <mergeCell ref="A3:F3"/>
    <mergeCell ref="G3:R3"/>
    <mergeCell ref="U3:AC3"/>
    <mergeCell ref="AD3:AO3"/>
    <mergeCell ref="AR3:AZ3"/>
    <mergeCell ref="T5:AF5"/>
  </mergeCells>
  <dataValidations count="3">
    <dataValidation type="list" allowBlank="1" showInputMessage="1" showErrorMessage="1" sqref="A11:K12 AB11:AL12 A15:K16 AB15:AL16 A7:K8 AB7:AL8">
      <formula1>$BG$7:$BG$15</formula1>
    </dataValidation>
    <dataValidation type="list" allowBlank="1" showInputMessage="1" showErrorMessage="1" sqref="H21:T24">
      <formula1>$BG$7:$BG$16</formula1>
    </dataValidation>
    <dataValidation type="list" allowBlank="1" showInputMessage="1" showErrorMessage="1" sqref="BG8:BG11">
      <formula1>$BG$14:$BG$22</formula1>
    </dataValidation>
  </dataValidations>
  <pageMargins left="0.70866141732283472" right="0.31496062992125984" top="0.15748031496062992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8"/>
  <sheetViews>
    <sheetView topLeftCell="A10" zoomScaleNormal="100" workbookViewId="0">
      <selection activeCell="BH22" sqref="BH22"/>
    </sheetView>
  </sheetViews>
  <sheetFormatPr defaultColWidth="1.7109375" defaultRowHeight="15.75"/>
  <cols>
    <col min="1" max="23" width="1.7109375" style="34"/>
    <col min="24" max="24" width="1.7109375" style="34" customWidth="1"/>
    <col min="25" max="53" width="1.7109375" style="34"/>
    <col min="54" max="54" width="2" style="34" bestFit="1" customWidth="1"/>
    <col min="55" max="56" width="1.7109375" style="34"/>
    <col min="57" max="57" width="1.7109375" style="34" customWidth="1"/>
    <col min="58" max="58" width="1.7109375" style="8" customWidth="1"/>
    <col min="59" max="59" width="20.140625" style="106" customWidth="1"/>
    <col min="60" max="60" width="7" style="107" customWidth="1"/>
    <col min="61" max="61" width="21.5703125" style="106" customWidth="1"/>
    <col min="62" max="65" width="1.7109375" style="34" customWidth="1"/>
    <col min="66" max="16384" width="1.7109375" style="34"/>
  </cols>
  <sheetData>
    <row r="1" spans="1:61" s="11" customFormat="1" ht="170.1" customHeight="1">
      <c r="A1" s="10"/>
      <c r="BG1" s="108"/>
      <c r="BH1" s="109"/>
      <c r="BI1" s="108"/>
    </row>
    <row r="2" spans="1:61" s="39" customFormat="1" ht="24.95" customHeight="1">
      <c r="A2" s="268"/>
      <c r="B2" s="269"/>
      <c r="C2" s="275" t="str">
        <f>'Uitslagen poule A'!C2:R2</f>
        <v>ankerkader 47/2 ereklasse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77" t="str">
        <f>'Uitslagen poule A'!AD2:AO2</f>
        <v>van 40.00 en hoger</v>
      </c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8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  <c r="BG2" s="99"/>
      <c r="BH2" s="100"/>
      <c r="BI2" s="99"/>
    </row>
    <row r="3" spans="1:61" s="39" customFormat="1" ht="24.95" customHeight="1">
      <c r="A3" s="268" t="s">
        <v>19</v>
      </c>
      <c r="B3" s="269"/>
      <c r="C3" s="269"/>
      <c r="D3" s="269"/>
      <c r="E3" s="269"/>
      <c r="F3" s="269"/>
      <c r="G3" s="275" t="str">
        <f>'Uitslagen poule A'!G3:R3</f>
        <v>8 en 9 december</v>
      </c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77" t="str">
        <f>'Uitslagen poule A'!AD3:AO3</f>
        <v>Afferden</v>
      </c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8"/>
      <c r="AP3" s="40"/>
      <c r="AR3" s="279">
        <f>'Uitslagen poule A'!AR3:AZ3</f>
        <v>250</v>
      </c>
      <c r="AS3" s="275"/>
      <c r="AT3" s="275"/>
      <c r="AU3" s="275"/>
      <c r="AV3" s="275"/>
      <c r="AW3" s="275"/>
      <c r="AX3" s="275"/>
      <c r="AY3" s="275"/>
      <c r="AZ3" s="276"/>
      <c r="BG3" s="99"/>
      <c r="BH3" s="100"/>
      <c r="BI3" s="99"/>
    </row>
    <row r="4" spans="1:61" s="13" customFormat="1" ht="24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G4" s="273" t="s">
        <v>1425</v>
      </c>
      <c r="BH4" s="127"/>
      <c r="BI4" s="128" t="s">
        <v>1416</v>
      </c>
    </row>
    <row r="5" spans="1:61" s="13" customFormat="1" ht="24.95" customHeight="1">
      <c r="T5" s="271" t="s">
        <v>1393</v>
      </c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12"/>
      <c r="BG5" s="274"/>
      <c r="BH5" s="127"/>
      <c r="BI5" s="129" t="s">
        <v>1417</v>
      </c>
    </row>
    <row r="6" spans="1:61" s="12" customFormat="1" ht="24.95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  <c r="BG6" s="110"/>
      <c r="BH6" s="111"/>
      <c r="BI6" s="110"/>
    </row>
    <row r="7" spans="1:61" s="17" customFormat="1" ht="24.95" customHeight="1">
      <c r="A7" s="281" t="s">
        <v>1414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48">
        <f>IF(OR(ISBLANK(N7),ISBLANK(AO7)),"",IF(N7&gt;AO7,2,IF(N7=AO7,1,0)))</f>
        <v>2</v>
      </c>
      <c r="M7" s="248"/>
      <c r="N7" s="227">
        <v>250</v>
      </c>
      <c r="O7" s="227"/>
      <c r="P7" s="227"/>
      <c r="Q7" s="227">
        <v>8</v>
      </c>
      <c r="R7" s="227"/>
      <c r="S7" s="227">
        <v>75</v>
      </c>
      <c r="T7" s="227"/>
      <c r="U7" s="227"/>
      <c r="V7" s="232">
        <f>IF(ISBLANK(Q7),"",ROUNDDOWN(N7/Q7,2))</f>
        <v>31.25</v>
      </c>
      <c r="W7" s="232"/>
      <c r="X7" s="232"/>
      <c r="Y7" s="232"/>
      <c r="Z7" s="249" t="s">
        <v>1364</v>
      </c>
      <c r="AA7" s="249"/>
      <c r="AB7" s="281" t="s">
        <v>1404</v>
      </c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18">
        <f>IF(OR(ISBLANK(N7),ISBLANK(AO7)),"",IF(N7&gt;AO7,0,IF(N7=AO7,1,2)))</f>
        <v>0</v>
      </c>
      <c r="AN7" s="218"/>
      <c r="AO7" s="227">
        <v>243</v>
      </c>
      <c r="AP7" s="227"/>
      <c r="AQ7" s="227"/>
      <c r="AR7" s="227">
        <v>126</v>
      </c>
      <c r="AS7" s="227"/>
      <c r="AT7" s="227"/>
      <c r="AU7" s="218">
        <f>IF(ISBLANK(Q7),"",Q7)</f>
        <v>8</v>
      </c>
      <c r="AV7" s="218"/>
      <c r="AW7" s="232">
        <f>IF(ISTEXT(AU7),"",ROUNDDOWN(AO7/AU7,2))</f>
        <v>30.37</v>
      </c>
      <c r="AX7" s="232"/>
      <c r="AY7" s="232"/>
      <c r="AZ7" s="232"/>
      <c r="BB7" s="41"/>
      <c r="BG7" s="101" t="s">
        <v>1392</v>
      </c>
      <c r="BH7" s="102" t="s">
        <v>1382</v>
      </c>
      <c r="BI7" s="103" t="s">
        <v>11</v>
      </c>
    </row>
    <row r="8" spans="1:61" s="17" customFormat="1" ht="24.95" customHeight="1">
      <c r="A8" s="281" t="s">
        <v>1421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48">
        <f>IF(OR(ISBLANK(N8),ISBLANK(AO8)),"",IF(N8&gt;AO8,2,IF(N8=AO8,1,0)))</f>
        <v>2</v>
      </c>
      <c r="M8" s="248"/>
      <c r="N8" s="227">
        <v>250</v>
      </c>
      <c r="O8" s="227"/>
      <c r="P8" s="227"/>
      <c r="Q8" s="227">
        <v>7</v>
      </c>
      <c r="R8" s="227"/>
      <c r="S8" s="227">
        <v>89</v>
      </c>
      <c r="T8" s="227"/>
      <c r="U8" s="227"/>
      <c r="V8" s="232">
        <f t="shared" ref="V8" si="0">IF(ISBLANK(Q8),"",ROUNDDOWN(N8/Q8,2))</f>
        <v>35.71</v>
      </c>
      <c r="W8" s="232"/>
      <c r="X8" s="232"/>
      <c r="Y8" s="232"/>
      <c r="Z8" s="249" t="s">
        <v>1364</v>
      </c>
      <c r="AA8" s="249"/>
      <c r="AB8" s="281" t="s">
        <v>1422</v>
      </c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18">
        <f>IF(OR(ISBLANK(N8),ISBLANK(AO8)),"",IF(N8&gt;AO8,0,IF(N8=AO8,1,2)))</f>
        <v>0</v>
      </c>
      <c r="AN8" s="218"/>
      <c r="AO8" s="227">
        <v>131</v>
      </c>
      <c r="AP8" s="227"/>
      <c r="AQ8" s="227"/>
      <c r="AR8" s="227">
        <v>99</v>
      </c>
      <c r="AS8" s="227"/>
      <c r="AT8" s="227"/>
      <c r="AU8" s="218">
        <f>IF(ISBLANK(Q8),"",Q8)</f>
        <v>7</v>
      </c>
      <c r="AV8" s="218"/>
      <c r="AW8" s="232">
        <f t="shared" ref="AW8" si="1">IF(ISTEXT(AU8),"",ROUNDDOWN(AO8/AU8,2))</f>
        <v>18.71</v>
      </c>
      <c r="AX8" s="232"/>
      <c r="AY8" s="232"/>
      <c r="AZ8" s="232"/>
      <c r="BB8" s="41"/>
      <c r="BG8" s="130" t="s">
        <v>1414</v>
      </c>
      <c r="BH8" s="131">
        <f>VLOOKUP(BG8,BG$14:BI$23,2,0)</f>
        <v>113172</v>
      </c>
      <c r="BI8" s="132" t="str">
        <f>VLOOKUP(BG8,BG$14:BI$23,3,0)</f>
        <v>ABC 't Töpke</v>
      </c>
    </row>
    <row r="9" spans="1:61" s="17" customFormat="1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73"/>
      <c r="M9" s="73"/>
      <c r="N9" s="72"/>
      <c r="O9" s="72"/>
      <c r="P9" s="72"/>
      <c r="Q9" s="72"/>
      <c r="R9" s="72"/>
      <c r="S9" s="72"/>
      <c r="T9" s="72"/>
      <c r="U9" s="72"/>
      <c r="V9" s="68"/>
      <c r="W9" s="68"/>
      <c r="X9" s="68"/>
      <c r="Y9" s="68"/>
      <c r="Z9" s="69"/>
      <c r="AA9" s="69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71"/>
      <c r="AN9" s="71"/>
      <c r="AO9" s="72"/>
      <c r="AP9" s="72"/>
      <c r="AQ9" s="72"/>
      <c r="AR9" s="72"/>
      <c r="AS9" s="72"/>
      <c r="AT9" s="72"/>
      <c r="AU9" s="71"/>
      <c r="AV9" s="71"/>
      <c r="AW9" s="68"/>
      <c r="AX9" s="68"/>
      <c r="AY9" s="68"/>
      <c r="AZ9" s="68"/>
      <c r="BB9" s="41"/>
      <c r="BG9" s="130" t="s">
        <v>1404</v>
      </c>
      <c r="BH9" s="131">
        <f t="shared" ref="BH9:BH11" si="2">VLOOKUP(BG9,BG$14:BI$23,2,0)</f>
        <v>117804</v>
      </c>
      <c r="BI9" s="132" t="str">
        <f t="shared" ref="BI9:BI11" si="3">VLOOKUP(BG9,BG$14:BI$23,3,0)</f>
        <v>BV de Hoog / Van der Wilt</v>
      </c>
    </row>
    <row r="10" spans="1:61" s="17" customFormat="1" ht="24.95" customHeight="1">
      <c r="A10" s="18"/>
      <c r="B10" s="18"/>
      <c r="C10" s="18"/>
      <c r="D10" s="18"/>
      <c r="E10" s="18"/>
      <c r="F10" s="18"/>
      <c r="G10" s="19"/>
      <c r="H10" s="19"/>
      <c r="I10" s="19"/>
      <c r="J10" s="18"/>
      <c r="K10" s="19"/>
      <c r="L10" s="20"/>
      <c r="M10" s="21"/>
      <c r="N10" s="21"/>
      <c r="O10" s="18"/>
      <c r="P10" s="18"/>
      <c r="Q10" s="122"/>
      <c r="R10" s="122"/>
      <c r="S10" s="46"/>
      <c r="T10" s="46"/>
      <c r="U10" s="46"/>
      <c r="V10" s="221" t="s">
        <v>1365</v>
      </c>
      <c r="W10" s="222"/>
      <c r="X10" s="222"/>
      <c r="Y10" s="222"/>
      <c r="Z10" s="222"/>
      <c r="AA10" s="222"/>
      <c r="AB10" s="222"/>
      <c r="AC10" s="222"/>
      <c r="AD10" s="222"/>
      <c r="AE10" s="23"/>
      <c r="AF10" s="23"/>
      <c r="AG10" s="23"/>
      <c r="AH10" s="19"/>
      <c r="AI10" s="18"/>
      <c r="AJ10" s="20"/>
      <c r="AK10" s="20"/>
      <c r="AL10" s="20"/>
      <c r="AM10" s="21"/>
      <c r="AN10" s="20"/>
      <c r="AO10" s="21"/>
      <c r="AP10" s="18"/>
      <c r="AQ10" s="18"/>
      <c r="AR10" s="18"/>
      <c r="AS10" s="18"/>
      <c r="AT10" s="18"/>
      <c r="AU10" s="122"/>
      <c r="AV10" s="122"/>
      <c r="AW10" s="37"/>
      <c r="AX10" s="255"/>
      <c r="AY10" s="255"/>
      <c r="AZ10" s="255"/>
      <c r="BB10" s="41"/>
      <c r="BG10" s="130" t="s">
        <v>1421</v>
      </c>
      <c r="BH10" s="131">
        <f t="shared" si="2"/>
        <v>151238</v>
      </c>
      <c r="BI10" s="132" t="str">
        <f t="shared" si="3"/>
        <v>De Pelikaan Zutphen</v>
      </c>
    </row>
    <row r="11" spans="1:61" s="17" customFormat="1" ht="24.95" customHeight="1">
      <c r="A11" s="281" t="s">
        <v>1414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48">
        <f>IF(OR(ISBLANK(N11),ISBLANK(AO11)),"",IF(N11&gt;AO11,2,IF(N11=AO11,1,0)))</f>
        <v>2</v>
      </c>
      <c r="M11" s="248"/>
      <c r="N11" s="227">
        <v>250</v>
      </c>
      <c r="O11" s="227"/>
      <c r="P11" s="227"/>
      <c r="Q11" s="227">
        <v>2</v>
      </c>
      <c r="R11" s="227"/>
      <c r="S11" s="227">
        <v>227</v>
      </c>
      <c r="T11" s="227"/>
      <c r="U11" s="227"/>
      <c r="V11" s="232">
        <f>IF(ISBLANK(Q11),"",ROUNDDOWN(N11/Q11,2))</f>
        <v>125</v>
      </c>
      <c r="W11" s="232"/>
      <c r="X11" s="232"/>
      <c r="Y11" s="232"/>
      <c r="Z11" s="249" t="s">
        <v>1364</v>
      </c>
      <c r="AA11" s="249"/>
      <c r="AB11" s="281" t="s">
        <v>1422</v>
      </c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18">
        <f>IF(OR(ISBLANK(N11),ISBLANK(AO11)),"",IF(N11&gt;AO11,0,IF(N11=AO11,1,2)))</f>
        <v>0</v>
      </c>
      <c r="AN11" s="218"/>
      <c r="AO11" s="227">
        <v>158</v>
      </c>
      <c r="AP11" s="227"/>
      <c r="AQ11" s="227"/>
      <c r="AR11" s="227">
        <v>158</v>
      </c>
      <c r="AS11" s="227"/>
      <c r="AT11" s="227"/>
      <c r="AU11" s="218">
        <f>IF(ISBLANK(Q11),"",Q11)</f>
        <v>2</v>
      </c>
      <c r="AV11" s="218"/>
      <c r="AW11" s="232">
        <f>IF(ISTEXT(AU11),"",ROUNDDOWN(AO11/AU11,2))</f>
        <v>79</v>
      </c>
      <c r="AX11" s="232"/>
      <c r="AY11" s="232"/>
      <c r="AZ11" s="232"/>
      <c r="BB11" s="41"/>
      <c r="BC11" s="18"/>
      <c r="BD11" s="18"/>
      <c r="BE11" s="18"/>
      <c r="BG11" s="133" t="s">
        <v>1422</v>
      </c>
      <c r="BH11" s="134">
        <f t="shared" si="2"/>
        <v>148739</v>
      </c>
      <c r="BI11" s="135" t="str">
        <f t="shared" si="3"/>
        <v>BV de Hazelaar</v>
      </c>
    </row>
    <row r="12" spans="1:61" s="18" customFormat="1" ht="24.95" customHeight="1">
      <c r="A12" s="281" t="s">
        <v>1404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48">
        <f>IF(OR(ISBLANK(N12),ISBLANK(AO12)),"",IF(N12&gt;AO12,2,IF(N12=AO12,1,0)))</f>
        <v>0</v>
      </c>
      <c r="M12" s="248"/>
      <c r="N12" s="227">
        <v>126</v>
      </c>
      <c r="O12" s="227"/>
      <c r="P12" s="227"/>
      <c r="Q12" s="227">
        <v>5</v>
      </c>
      <c r="R12" s="227"/>
      <c r="S12" s="227">
        <v>76</v>
      </c>
      <c r="T12" s="227"/>
      <c r="U12" s="227"/>
      <c r="V12" s="232">
        <f t="shared" ref="V12" si="4">IF(ISBLANK(Q12),"",ROUNDDOWN(N12/Q12,2))</f>
        <v>25.2</v>
      </c>
      <c r="W12" s="232"/>
      <c r="X12" s="232"/>
      <c r="Y12" s="232"/>
      <c r="Z12" s="249" t="s">
        <v>1364</v>
      </c>
      <c r="AA12" s="249"/>
      <c r="AB12" s="281" t="s">
        <v>1421</v>
      </c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18">
        <f>IF(OR(ISBLANK(N12),ISBLANK(AO12)),"",IF(N12&gt;AO12,0,IF(N12=AO12,1,2)))</f>
        <v>2</v>
      </c>
      <c r="AN12" s="218"/>
      <c r="AO12" s="227">
        <v>250</v>
      </c>
      <c r="AP12" s="227"/>
      <c r="AQ12" s="227"/>
      <c r="AR12" s="227">
        <v>177</v>
      </c>
      <c r="AS12" s="227"/>
      <c r="AT12" s="227"/>
      <c r="AU12" s="218">
        <f>IF(ISBLANK(Q12),"",Q12)</f>
        <v>5</v>
      </c>
      <c r="AV12" s="218"/>
      <c r="AW12" s="232">
        <f t="shared" ref="AW12" si="5">IF(ISTEXT(AU12),"",ROUNDDOWN(AO12/AU12,2))</f>
        <v>50</v>
      </c>
      <c r="AX12" s="232"/>
      <c r="AY12" s="232"/>
      <c r="AZ12" s="232"/>
      <c r="BB12" s="15"/>
      <c r="BC12" s="17"/>
      <c r="BD12" s="17"/>
      <c r="BE12" s="17"/>
      <c r="BG12" s="105"/>
      <c r="BH12" s="104"/>
      <c r="BI12" s="105"/>
    </row>
    <row r="13" spans="1:61" s="17" customFormat="1" ht="24.9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3"/>
      <c r="M13" s="73"/>
      <c r="N13" s="72"/>
      <c r="O13" s="72"/>
      <c r="P13" s="72"/>
      <c r="Q13" s="72"/>
      <c r="R13" s="72"/>
      <c r="S13" s="72"/>
      <c r="T13" s="72"/>
      <c r="U13" s="72"/>
      <c r="V13" s="68"/>
      <c r="W13" s="68"/>
      <c r="X13" s="68"/>
      <c r="Y13" s="68"/>
      <c r="Z13" s="69"/>
      <c r="AA13" s="69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71"/>
      <c r="AO13" s="72"/>
      <c r="AP13" s="72"/>
      <c r="AQ13" s="72"/>
      <c r="AR13" s="72"/>
      <c r="AS13" s="72"/>
      <c r="AT13" s="72"/>
      <c r="AU13" s="71"/>
      <c r="AV13" s="71"/>
      <c r="AW13" s="68"/>
      <c r="AX13" s="68"/>
      <c r="AY13" s="68"/>
      <c r="AZ13" s="68"/>
      <c r="BB13" s="41"/>
      <c r="BG13" s="161" t="s">
        <v>1403</v>
      </c>
      <c r="BH13" s="162" t="s">
        <v>1382</v>
      </c>
      <c r="BI13" s="161" t="s">
        <v>11</v>
      </c>
    </row>
    <row r="14" spans="1:61" s="17" customFormat="1" ht="24.95" customHeight="1">
      <c r="A14" s="18"/>
      <c r="B14" s="18"/>
      <c r="C14" s="18"/>
      <c r="D14" s="18"/>
      <c r="E14" s="18"/>
      <c r="F14" s="18"/>
      <c r="G14" s="19"/>
      <c r="H14" s="19"/>
      <c r="I14" s="19"/>
      <c r="J14" s="18"/>
      <c r="K14" s="19"/>
      <c r="L14" s="20"/>
      <c r="M14" s="21"/>
      <c r="N14" s="21"/>
      <c r="O14" s="18"/>
      <c r="P14" s="18"/>
      <c r="Q14" s="122"/>
      <c r="R14" s="122"/>
      <c r="S14" s="46"/>
      <c r="T14" s="46"/>
      <c r="U14" s="46"/>
      <c r="V14" s="221" t="s">
        <v>1366</v>
      </c>
      <c r="W14" s="222"/>
      <c r="X14" s="222"/>
      <c r="Y14" s="222"/>
      <c r="Z14" s="222"/>
      <c r="AA14" s="222"/>
      <c r="AB14" s="222"/>
      <c r="AC14" s="222"/>
      <c r="AD14" s="222"/>
      <c r="AE14" s="282"/>
      <c r="AF14" s="23"/>
      <c r="AG14" s="23"/>
      <c r="AH14" s="19"/>
      <c r="AI14" s="18"/>
      <c r="AJ14" s="20"/>
      <c r="AK14" s="20"/>
      <c r="AL14" s="20"/>
      <c r="AM14" s="21"/>
      <c r="AN14" s="20"/>
      <c r="AO14" s="21"/>
      <c r="AP14" s="18"/>
      <c r="AQ14" s="18"/>
      <c r="AR14" s="18"/>
      <c r="AS14" s="18"/>
      <c r="AT14" s="18"/>
      <c r="AU14" s="122"/>
      <c r="AV14" s="122"/>
      <c r="AW14" s="37"/>
      <c r="AX14" s="255"/>
      <c r="AY14" s="255"/>
      <c r="AZ14" s="255"/>
      <c r="BB14" s="41"/>
      <c r="BG14" s="154" t="s">
        <v>1426</v>
      </c>
      <c r="BH14" s="155" t="s">
        <v>1382</v>
      </c>
      <c r="BI14" s="154" t="s">
        <v>11</v>
      </c>
    </row>
    <row r="15" spans="1:61" s="17" customFormat="1" ht="24.95" customHeight="1">
      <c r="A15" s="281" t="s">
        <v>1422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48">
        <f>IF(OR(ISBLANK(N15),ISBLANK(AO15)),"",IF(N15&gt;AO15,2,IF(N15=AO15,1,0)))</f>
        <v>0</v>
      </c>
      <c r="M15" s="248"/>
      <c r="N15" s="227">
        <v>158</v>
      </c>
      <c r="O15" s="227"/>
      <c r="P15" s="227"/>
      <c r="Q15" s="227">
        <v>7</v>
      </c>
      <c r="R15" s="227"/>
      <c r="S15" s="227">
        <v>77</v>
      </c>
      <c r="T15" s="227"/>
      <c r="U15" s="227"/>
      <c r="V15" s="232">
        <f>IF(ISBLANK(Q15),"",ROUNDDOWN(N15/Q15,2))</f>
        <v>22.57</v>
      </c>
      <c r="W15" s="232"/>
      <c r="X15" s="232"/>
      <c r="Y15" s="232"/>
      <c r="Z15" s="249" t="s">
        <v>1364</v>
      </c>
      <c r="AA15" s="249"/>
      <c r="AB15" s="281" t="s">
        <v>1404</v>
      </c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18">
        <f>IF(OR(ISBLANK(N15),ISBLANK(AO15)),"",IF(N15&gt;AO15,0,IF(N15=AO15,1,2)))</f>
        <v>2</v>
      </c>
      <c r="AN15" s="218"/>
      <c r="AO15" s="227">
        <v>250</v>
      </c>
      <c r="AP15" s="227"/>
      <c r="AQ15" s="227"/>
      <c r="AR15" s="227">
        <v>245</v>
      </c>
      <c r="AS15" s="227"/>
      <c r="AT15" s="227"/>
      <c r="AU15" s="218">
        <f>IF(ISBLANK(Q15),"",Q15)</f>
        <v>7</v>
      </c>
      <c r="AV15" s="218"/>
      <c r="AW15" s="232">
        <f>IF(ISTEXT(AU15),"",ROUNDDOWN(AO15/AU15,2))</f>
        <v>35.71</v>
      </c>
      <c r="AX15" s="232"/>
      <c r="AY15" s="232"/>
      <c r="AZ15" s="232"/>
      <c r="BB15" s="41"/>
      <c r="BG15" s="156" t="s">
        <v>1413</v>
      </c>
      <c r="BH15" s="157">
        <v>203880</v>
      </c>
      <c r="BI15" s="156" t="s">
        <v>353</v>
      </c>
    </row>
    <row r="16" spans="1:61" s="17" customFormat="1" ht="24.95" customHeight="1">
      <c r="A16" s="281" t="s">
        <v>1414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48">
        <f>IF(OR(ISBLANK(N16),ISBLANK(AO16)),"",IF(N16&gt;AO16,2,IF(N16=AO16,1,0)))</f>
        <v>2</v>
      </c>
      <c r="M16" s="248"/>
      <c r="N16" s="227">
        <v>250</v>
      </c>
      <c r="O16" s="227"/>
      <c r="P16" s="227"/>
      <c r="Q16" s="227">
        <v>4</v>
      </c>
      <c r="R16" s="227"/>
      <c r="S16" s="227">
        <v>99</v>
      </c>
      <c r="T16" s="227"/>
      <c r="U16" s="227"/>
      <c r="V16" s="232">
        <f t="shared" ref="V16" si="6">IF(ISBLANK(Q16),"",ROUNDDOWN(N16/Q16,2))</f>
        <v>62.5</v>
      </c>
      <c r="W16" s="232"/>
      <c r="X16" s="232"/>
      <c r="Y16" s="232"/>
      <c r="Z16" s="249" t="s">
        <v>1364</v>
      </c>
      <c r="AA16" s="249"/>
      <c r="AB16" s="281" t="s">
        <v>1421</v>
      </c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18">
        <f>IF(OR(ISBLANK(N16),ISBLANK(AO16)),"",IF(N16&gt;AO16,0,IF(N16=AO16,1,2)))</f>
        <v>0</v>
      </c>
      <c r="AN16" s="218"/>
      <c r="AO16" s="227">
        <v>172</v>
      </c>
      <c r="AP16" s="227"/>
      <c r="AQ16" s="227"/>
      <c r="AR16" s="227">
        <v>105</v>
      </c>
      <c r="AS16" s="227"/>
      <c r="AT16" s="227"/>
      <c r="AU16" s="218">
        <f>IF(ISBLANK(Q16),"",Q16)</f>
        <v>4</v>
      </c>
      <c r="AV16" s="218"/>
      <c r="AW16" s="232">
        <f t="shared" ref="AW16" si="7">IF(ISTEXT(AU16),"",ROUNDDOWN(AO16/AU16,2))</f>
        <v>43</v>
      </c>
      <c r="AX16" s="232"/>
      <c r="AY16" s="232"/>
      <c r="AZ16" s="232"/>
      <c r="BB16" s="41"/>
      <c r="BC16" s="18"/>
      <c r="BD16" s="18"/>
      <c r="BE16" s="18"/>
      <c r="BG16" s="158" t="s">
        <v>1404</v>
      </c>
      <c r="BH16" s="157">
        <v>117804</v>
      </c>
      <c r="BI16" s="156" t="s">
        <v>1405</v>
      </c>
    </row>
    <row r="17" spans="1:61" s="17" customFormat="1" ht="24.9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3"/>
      <c r="M17" s="73"/>
      <c r="N17" s="72"/>
      <c r="O17" s="72"/>
      <c r="P17" s="72"/>
      <c r="Q17" s="72"/>
      <c r="R17" s="72"/>
      <c r="S17" s="72"/>
      <c r="T17" s="72"/>
      <c r="U17" s="72"/>
      <c r="V17" s="68"/>
      <c r="W17" s="68"/>
      <c r="X17" s="68"/>
      <c r="Y17" s="68"/>
      <c r="Z17" s="69"/>
      <c r="AA17" s="69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1"/>
      <c r="AO17" s="72"/>
      <c r="AP17" s="72"/>
      <c r="AQ17" s="72"/>
      <c r="AR17" s="72"/>
      <c r="AS17" s="72"/>
      <c r="AT17" s="72"/>
      <c r="AU17" s="71"/>
      <c r="AV17" s="71"/>
      <c r="AW17" s="68"/>
      <c r="AX17" s="68"/>
      <c r="AY17" s="68"/>
      <c r="AZ17" s="68"/>
      <c r="BB17" s="41"/>
      <c r="BC17" s="18"/>
      <c r="BD17" s="18"/>
      <c r="BE17" s="18"/>
      <c r="BG17" s="158" t="s">
        <v>1414</v>
      </c>
      <c r="BH17" s="157">
        <v>113172</v>
      </c>
      <c r="BI17" s="156" t="s">
        <v>981</v>
      </c>
    </row>
    <row r="18" spans="1:61" s="17" customFormat="1" ht="24.9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5"/>
      <c r="O18" s="25"/>
      <c r="P18" s="25"/>
      <c r="Q18" s="13"/>
      <c r="R18" s="26"/>
      <c r="S18" s="2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6"/>
      <c r="AI18" s="13"/>
      <c r="AJ18" s="26"/>
      <c r="AK18" s="26"/>
      <c r="AL18" s="2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B18" s="41"/>
      <c r="BG18" s="158" t="s">
        <v>1415</v>
      </c>
      <c r="BH18" s="157">
        <v>205896</v>
      </c>
      <c r="BI18" s="156" t="s">
        <v>211</v>
      </c>
    </row>
    <row r="19" spans="1:61" s="17" customFormat="1" ht="24.95" customHeight="1">
      <c r="A19" s="13"/>
      <c r="B19" s="13"/>
      <c r="C19" s="27" t="s">
        <v>1371</v>
      </c>
      <c r="D19" s="28"/>
      <c r="E19" s="28"/>
      <c r="F19" s="28"/>
      <c r="G19" s="28"/>
      <c r="H19" s="13"/>
      <c r="I19" s="13"/>
      <c r="J19" s="13"/>
      <c r="K19" s="13"/>
      <c r="L19" s="13"/>
      <c r="M19" s="13"/>
      <c r="N19" s="25"/>
      <c r="O19" s="25"/>
      <c r="P19" s="25"/>
      <c r="Q19" s="13"/>
      <c r="R19" s="26"/>
      <c r="S19" s="2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6"/>
      <c r="AI19" s="13"/>
      <c r="AJ19" s="26"/>
      <c r="AK19" s="26"/>
      <c r="AL19" s="26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B19" s="41"/>
      <c r="BG19" s="156" t="s">
        <v>1419</v>
      </c>
      <c r="BH19" s="159">
        <v>157696</v>
      </c>
      <c r="BI19" s="160" t="s">
        <v>1420</v>
      </c>
    </row>
    <row r="20" spans="1:61" s="17" customFormat="1" ht="24.95" customHeight="1">
      <c r="A20" s="264"/>
      <c r="B20" s="264"/>
      <c r="C20" s="243" t="s">
        <v>1372</v>
      </c>
      <c r="D20" s="244"/>
      <c r="E20" s="244"/>
      <c r="F20" s="244"/>
      <c r="G20" s="29"/>
      <c r="H20" s="241" t="s">
        <v>21</v>
      </c>
      <c r="I20" s="241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1" t="s">
        <v>1373</v>
      </c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3" t="s">
        <v>1374</v>
      </c>
      <c r="AH20" s="244"/>
      <c r="AI20" s="244"/>
      <c r="AJ20" s="221" t="s">
        <v>1375</v>
      </c>
      <c r="AK20" s="245"/>
      <c r="AL20" s="245"/>
      <c r="AM20" s="243" t="s">
        <v>1376</v>
      </c>
      <c r="AN20" s="244"/>
      <c r="AO20" s="246"/>
      <c r="AP20" s="243" t="s">
        <v>1377</v>
      </c>
      <c r="AQ20" s="244"/>
      <c r="AR20" s="244"/>
      <c r="AS20" s="244"/>
      <c r="AT20" s="243" t="s">
        <v>1378</v>
      </c>
      <c r="AU20" s="244"/>
      <c r="AV20" s="247"/>
      <c r="AW20" s="243" t="s">
        <v>1379</v>
      </c>
      <c r="AX20" s="244"/>
      <c r="AY20" s="244"/>
      <c r="AZ20" s="244"/>
      <c r="BB20" s="41"/>
      <c r="BC20" s="18"/>
      <c r="BD20" s="18"/>
      <c r="BE20" s="18"/>
      <c r="BG20" s="160" t="s">
        <v>1421</v>
      </c>
      <c r="BH20" s="159">
        <v>151238</v>
      </c>
      <c r="BI20" s="160" t="s">
        <v>260</v>
      </c>
    </row>
    <row r="21" spans="1:61" s="18" customFormat="1" ht="24.95" customHeight="1">
      <c r="A21" s="218">
        <v>1</v>
      </c>
      <c r="B21" s="218"/>
      <c r="C21" s="283">
        <f t="shared" ref="C21:C24" si="8">VLOOKUP(H21,BG$7:BH$14,2,0)</f>
        <v>113172</v>
      </c>
      <c r="D21" s="284"/>
      <c r="E21" s="284"/>
      <c r="F21" s="284"/>
      <c r="G21" s="284"/>
      <c r="H21" s="226" t="s">
        <v>1414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85" t="str">
        <f t="shared" ref="U21:U24" si="9">VLOOKUP(H21,BG$7:BI$14,3,0)</f>
        <v>ABC 't Töpke</v>
      </c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63">
        <v>6</v>
      </c>
      <c r="AH21" s="227"/>
      <c r="AI21" s="227"/>
      <c r="AJ21" s="228">
        <v>750</v>
      </c>
      <c r="AK21" s="229"/>
      <c r="AL21" s="230"/>
      <c r="AM21" s="228">
        <v>14</v>
      </c>
      <c r="AN21" s="229"/>
      <c r="AO21" s="230"/>
      <c r="AP21" s="232">
        <f>IF(ISBLANK(AM21),"",ROUNDDOWN(AJ21/AM21,2))</f>
        <v>53.57</v>
      </c>
      <c r="AQ21" s="233"/>
      <c r="AR21" s="233"/>
      <c r="AS21" s="233"/>
      <c r="AT21" s="227">
        <v>227</v>
      </c>
      <c r="AU21" s="227"/>
      <c r="AV21" s="234"/>
      <c r="AW21" s="235" t="s">
        <v>1443</v>
      </c>
      <c r="AX21" s="235"/>
      <c r="AY21" s="235"/>
      <c r="AZ21" s="236"/>
      <c r="BB21" s="15"/>
      <c r="BC21" s="17"/>
      <c r="BD21" s="17"/>
      <c r="BE21" s="17"/>
      <c r="BG21" s="160" t="s">
        <v>1422</v>
      </c>
      <c r="BH21" s="160">
        <v>148739</v>
      </c>
      <c r="BI21" s="160" t="s">
        <v>127</v>
      </c>
    </row>
    <row r="22" spans="1:61" s="17" customFormat="1" ht="24.95" customHeight="1">
      <c r="A22" s="218">
        <v>2</v>
      </c>
      <c r="B22" s="218"/>
      <c r="C22" s="283">
        <f t="shared" si="8"/>
        <v>151238</v>
      </c>
      <c r="D22" s="284"/>
      <c r="E22" s="284"/>
      <c r="F22" s="284"/>
      <c r="G22" s="284"/>
      <c r="H22" s="226" t="s">
        <v>1421</v>
      </c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85" t="str">
        <f t="shared" si="9"/>
        <v>De Pelikaan Zutphen</v>
      </c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63">
        <v>4</v>
      </c>
      <c r="AH22" s="227"/>
      <c r="AI22" s="227"/>
      <c r="AJ22" s="228">
        <v>672</v>
      </c>
      <c r="AK22" s="229"/>
      <c r="AL22" s="230"/>
      <c r="AM22" s="227">
        <v>16</v>
      </c>
      <c r="AN22" s="227"/>
      <c r="AO22" s="231"/>
      <c r="AP22" s="232">
        <f t="shared" ref="AP22:AP24" si="10">IF(ISBLANK(AM22),"",ROUNDDOWN(AJ22/AM22,2))</f>
        <v>42</v>
      </c>
      <c r="AQ22" s="233"/>
      <c r="AR22" s="233"/>
      <c r="AS22" s="233"/>
      <c r="AT22" s="227">
        <v>177</v>
      </c>
      <c r="AU22" s="227"/>
      <c r="AV22" s="234"/>
      <c r="AW22" s="235" t="s">
        <v>1455</v>
      </c>
      <c r="AX22" s="235"/>
      <c r="AY22" s="235"/>
      <c r="AZ22" s="236"/>
      <c r="BB22" s="41"/>
      <c r="BG22" s="156" t="s">
        <v>1406</v>
      </c>
      <c r="BH22" s="156">
        <v>162863</v>
      </c>
      <c r="BI22" s="156" t="s">
        <v>195</v>
      </c>
    </row>
    <row r="23" spans="1:61" s="17" customFormat="1" ht="24.95" customHeight="1">
      <c r="A23" s="218">
        <v>3</v>
      </c>
      <c r="B23" s="218"/>
      <c r="C23" s="283">
        <f t="shared" si="8"/>
        <v>117804</v>
      </c>
      <c r="D23" s="284"/>
      <c r="E23" s="284"/>
      <c r="F23" s="284"/>
      <c r="G23" s="284"/>
      <c r="H23" s="226" t="s">
        <v>1404</v>
      </c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85" t="str">
        <f t="shared" si="9"/>
        <v>BV de Hoog / Van der Wilt</v>
      </c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63">
        <v>2</v>
      </c>
      <c r="AH23" s="227"/>
      <c r="AI23" s="227"/>
      <c r="AJ23" s="228">
        <v>619</v>
      </c>
      <c r="AK23" s="229"/>
      <c r="AL23" s="230"/>
      <c r="AM23" s="227">
        <v>20</v>
      </c>
      <c r="AN23" s="227"/>
      <c r="AO23" s="231"/>
      <c r="AP23" s="232">
        <f t="shared" si="10"/>
        <v>30.95</v>
      </c>
      <c r="AQ23" s="233"/>
      <c r="AR23" s="233"/>
      <c r="AS23" s="233"/>
      <c r="AT23" s="227">
        <v>245</v>
      </c>
      <c r="AU23" s="227"/>
      <c r="AV23" s="234"/>
      <c r="AW23" s="235" t="s">
        <v>1447</v>
      </c>
      <c r="AX23" s="235"/>
      <c r="AY23" s="235"/>
      <c r="AZ23" s="236"/>
      <c r="BB23" s="41"/>
      <c r="BG23" s="163"/>
      <c r="BH23" s="164"/>
      <c r="BI23" s="163"/>
    </row>
    <row r="24" spans="1:61" s="17" customFormat="1" ht="24.95" customHeight="1">
      <c r="A24" s="218">
        <v>4</v>
      </c>
      <c r="B24" s="218"/>
      <c r="C24" s="283">
        <f t="shared" si="8"/>
        <v>148739</v>
      </c>
      <c r="D24" s="284"/>
      <c r="E24" s="284"/>
      <c r="F24" s="284"/>
      <c r="G24" s="284"/>
      <c r="H24" s="226" t="s">
        <v>1422</v>
      </c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85" t="str">
        <f t="shared" si="9"/>
        <v>BV de Hazelaar</v>
      </c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63">
        <v>0</v>
      </c>
      <c r="AH24" s="227"/>
      <c r="AI24" s="227"/>
      <c r="AJ24" s="227">
        <v>447</v>
      </c>
      <c r="AK24" s="227"/>
      <c r="AL24" s="227"/>
      <c r="AM24" s="227">
        <v>16</v>
      </c>
      <c r="AN24" s="227"/>
      <c r="AO24" s="231"/>
      <c r="AP24" s="232">
        <f t="shared" si="10"/>
        <v>27.93</v>
      </c>
      <c r="AQ24" s="233"/>
      <c r="AR24" s="233"/>
      <c r="AS24" s="233"/>
      <c r="AT24" s="227">
        <v>158</v>
      </c>
      <c r="AU24" s="227"/>
      <c r="AV24" s="234"/>
      <c r="AW24" s="235" t="s">
        <v>1456</v>
      </c>
      <c r="AX24" s="235"/>
      <c r="AY24" s="235"/>
      <c r="AZ24" s="236"/>
      <c r="BB24" s="41"/>
      <c r="BG24" s="165"/>
      <c r="BH24" s="166"/>
      <c r="BI24" s="163"/>
    </row>
    <row r="25" spans="1:61" s="17" customFormat="1" ht="24.95" customHeight="1">
      <c r="A25" s="71"/>
      <c r="B25" s="71"/>
      <c r="C25" s="88"/>
      <c r="D25" s="89"/>
      <c r="E25" s="89"/>
      <c r="F25" s="89"/>
      <c r="G25" s="89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72"/>
      <c r="AH25" s="72"/>
      <c r="AI25" s="72"/>
      <c r="AJ25" s="72"/>
      <c r="AK25" s="72"/>
      <c r="AL25" s="72"/>
      <c r="AM25" s="72"/>
      <c r="AN25" s="72"/>
      <c r="AO25" s="91"/>
      <c r="AP25" s="68"/>
      <c r="AQ25" s="92"/>
      <c r="AR25" s="92"/>
      <c r="AS25" s="92"/>
      <c r="AT25" s="72"/>
      <c r="AU25" s="72"/>
      <c r="AV25" s="93"/>
      <c r="AW25" s="94"/>
      <c r="AX25" s="94"/>
      <c r="AY25" s="94"/>
      <c r="AZ25" s="95"/>
      <c r="BA25" s="42"/>
      <c r="BB25" s="41"/>
      <c r="BG25" s="163"/>
      <c r="BH25" s="164"/>
      <c r="BI25" s="163"/>
    </row>
    <row r="26" spans="1:61" s="13" customFormat="1" ht="24.95" customHeight="1">
      <c r="A26" s="209" t="s">
        <v>1380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1"/>
      <c r="L26" s="212">
        <f>IF(ISTEXT(AM26),"",ROUNDDOWN(AJ26/AM26,2))</f>
        <v>37.69</v>
      </c>
      <c r="M26" s="213"/>
      <c r="N26" s="213"/>
      <c r="O26" s="214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215">
        <f>SUM(AJ21:AL24)</f>
        <v>2488</v>
      </c>
      <c r="AK26" s="216"/>
      <c r="AL26" s="217"/>
      <c r="AM26" s="218">
        <f>SUM(AM21:AO24)</f>
        <v>66</v>
      </c>
      <c r="AN26" s="219"/>
      <c r="AO26" s="220"/>
      <c r="AP26" s="125"/>
      <c r="AQ26" s="123"/>
      <c r="AR26" s="123"/>
      <c r="AS26" s="123"/>
      <c r="AT26" s="123"/>
      <c r="AU26" s="123"/>
      <c r="AV26" s="123"/>
      <c r="AW26" s="123"/>
      <c r="AX26" s="123"/>
      <c r="AY26" s="123"/>
      <c r="AZ26" s="124"/>
      <c r="BB26" s="15" t="str">
        <f t="shared" ref="BB26:BB31" si="11">IF(ISBLANK(AO19),"",IF(AND(L19=2,N19&gt;AO19),"",IF(AND(L19=1,N19=AO19),"",IF(AND(L19=0,N19&lt;AO19),"","! pp/car fout"))))</f>
        <v/>
      </c>
      <c r="BC26" s="29"/>
      <c r="BD26" s="29"/>
      <c r="BE26" s="29"/>
      <c r="BG26" s="167"/>
      <c r="BH26" s="167"/>
      <c r="BI26" s="167"/>
    </row>
    <row r="27" spans="1:61" s="29" customFormat="1" ht="24.9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B27" s="15" t="str">
        <f t="shared" si="11"/>
        <v/>
      </c>
      <c r="BC27" s="17"/>
      <c r="BD27" s="17"/>
      <c r="BE27" s="17"/>
      <c r="BG27" s="163"/>
      <c r="BH27" s="163"/>
      <c r="BI27" s="163"/>
    </row>
    <row r="28" spans="1:61" s="17" customFormat="1" ht="24.9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B28" s="41" t="str">
        <f t="shared" si="11"/>
        <v/>
      </c>
      <c r="BG28" s="163"/>
      <c r="BH28" s="163"/>
      <c r="BI28" s="163"/>
    </row>
    <row r="29" spans="1:61" s="17" customFormat="1" ht="18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B29" s="41" t="str">
        <f t="shared" si="11"/>
        <v/>
      </c>
      <c r="BG29" s="163"/>
      <c r="BH29" s="163"/>
      <c r="BI29" s="163"/>
    </row>
    <row r="30" spans="1:61" s="17" customFormat="1" ht="18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B30" s="41" t="str">
        <f t="shared" si="11"/>
        <v/>
      </c>
      <c r="BG30" s="168"/>
      <c r="BH30" s="169"/>
      <c r="BI30" s="168"/>
    </row>
    <row r="31" spans="1:61" s="17" customFormat="1" ht="18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B31" s="41" t="str">
        <f t="shared" si="11"/>
        <v/>
      </c>
      <c r="BG31" s="168"/>
      <c r="BH31" s="169"/>
      <c r="BI31" s="168"/>
    </row>
    <row r="32" spans="1:61" s="17" customFormat="1" ht="18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B32" s="41" t="e">
        <f>IF(ISBLANK(#REF!),"",IF(AND(#REF!=2,#REF!&gt;#REF!),"",IF(AND(#REF!=1,#REF!=#REF!),"",IF(AND(#REF!=0,#REF!&lt;#REF!),"","! pp/car fout"))))</f>
        <v>#REF!</v>
      </c>
      <c r="BG32" s="168"/>
      <c r="BH32" s="169"/>
      <c r="BI32" s="168"/>
    </row>
    <row r="33" spans="1:61" s="17" customFormat="1" ht="12.7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B33" s="41" t="e">
        <f>IF(ISBLANK(#REF!),"",IF(AND(#REF!=2,#REF!&gt;#REF!),"",IF(AND(#REF!=1,#REF!=#REF!),"",IF(AND(#REF!=0,#REF!&lt;#REF!),"","! pp/car fout"))))</f>
        <v>#REF!</v>
      </c>
      <c r="BG33" s="168"/>
      <c r="BH33" s="169"/>
      <c r="BI33" s="168"/>
    </row>
    <row r="34" spans="1:61" s="17" customFormat="1" ht="12.7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B34" s="41" t="str">
        <f>IF(ISBLANK(AO26),"",IF(AND(L26=2,N26&gt;AO26),"",IF(AND(L26=1,N26=AO26),"",IF(AND(L26=0,N26&lt;AO26),"","! pp/car fout"))))</f>
        <v/>
      </c>
      <c r="BC34" s="13"/>
      <c r="BD34" s="13"/>
      <c r="BE34" s="13"/>
      <c r="BG34" s="168"/>
      <c r="BH34" s="169"/>
      <c r="BI34" s="168"/>
    </row>
    <row r="35" spans="1:61" s="13" customFormat="1" ht="12.7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G35" s="168"/>
      <c r="BH35" s="169"/>
      <c r="BI35" s="168"/>
    </row>
    <row r="36" spans="1:61" s="13" customFormat="1" ht="12.7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G36" s="106"/>
      <c r="BH36" s="107"/>
      <c r="BI36" s="106"/>
    </row>
    <row r="37" spans="1:61" s="13" customFormat="1" ht="12.7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G37" s="106"/>
      <c r="BH37" s="107"/>
      <c r="BI37" s="106"/>
    </row>
    <row r="38" spans="1:61" s="13" customFormat="1" ht="12.7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G38" s="106"/>
      <c r="BH38" s="107"/>
      <c r="BI38" s="106"/>
    </row>
    <row r="39" spans="1:61" s="13" customFormat="1" ht="12.7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C39" s="33"/>
      <c r="BD39" s="33"/>
      <c r="BE39" s="33"/>
      <c r="BG39" s="106"/>
      <c r="BH39" s="107"/>
      <c r="BI39" s="106"/>
    </row>
    <row r="40" spans="1:61" s="33" customFormat="1" ht="12.75">
      <c r="BG40" s="106"/>
      <c r="BH40" s="107"/>
      <c r="BI40" s="106"/>
    </row>
    <row r="41" spans="1:61" s="33" customFormat="1" ht="12.75">
      <c r="BG41" s="106"/>
      <c r="BH41" s="107"/>
      <c r="BI41" s="106"/>
    </row>
    <row r="42" spans="1:61" s="33" customFormat="1" ht="12.75">
      <c r="BG42" s="106"/>
      <c r="BH42" s="107"/>
      <c r="BI42" s="106"/>
    </row>
    <row r="43" spans="1:61" s="33" customFormat="1" ht="12.75">
      <c r="BG43" s="106"/>
      <c r="BH43" s="107"/>
      <c r="BI43" s="106"/>
    </row>
    <row r="44" spans="1:61" s="33" customFormat="1" ht="12.75">
      <c r="BG44" s="106"/>
      <c r="BH44" s="107"/>
      <c r="BI44" s="106"/>
    </row>
    <row r="45" spans="1:61" s="33" customFormat="1" ht="12.75">
      <c r="BG45" s="106"/>
      <c r="BH45" s="107"/>
      <c r="BI45" s="106"/>
    </row>
    <row r="46" spans="1:61" s="33" customFormat="1" ht="12.75">
      <c r="BG46" s="106"/>
      <c r="BH46" s="107"/>
      <c r="BI46" s="106"/>
    </row>
    <row r="47" spans="1:61" s="33" customFormat="1" ht="12.75">
      <c r="BG47" s="106"/>
      <c r="BH47" s="107"/>
      <c r="BI47" s="106"/>
    </row>
    <row r="48" spans="1:61" s="33" customFormat="1" ht="12.75">
      <c r="BG48" s="106"/>
      <c r="BH48" s="107"/>
      <c r="BI48" s="106"/>
    </row>
    <row r="49" spans="59:61" s="33" customFormat="1" ht="12.75">
      <c r="BG49" s="106"/>
      <c r="BH49" s="107"/>
      <c r="BI49" s="106"/>
    </row>
    <row r="50" spans="59:61" s="33" customFormat="1" ht="12.75">
      <c r="BG50" s="106"/>
      <c r="BH50" s="107"/>
      <c r="BI50" s="106"/>
    </row>
    <row r="51" spans="59:61" s="33" customFormat="1" ht="12.75">
      <c r="BG51" s="106"/>
      <c r="BH51" s="107"/>
      <c r="BI51" s="106"/>
    </row>
    <row r="52" spans="59:61" s="33" customFormat="1" ht="12.75">
      <c r="BG52" s="106"/>
      <c r="BH52" s="107"/>
      <c r="BI52" s="106"/>
    </row>
    <row r="53" spans="59:61" s="33" customFormat="1" ht="12.75">
      <c r="BG53" s="106"/>
      <c r="BH53" s="107"/>
      <c r="BI53" s="106"/>
    </row>
    <row r="54" spans="59:61" s="33" customFormat="1" ht="12.75">
      <c r="BG54" s="106"/>
      <c r="BH54" s="107"/>
      <c r="BI54" s="106"/>
    </row>
    <row r="55" spans="59:61" s="33" customFormat="1" ht="12.75">
      <c r="BG55" s="106"/>
      <c r="BH55" s="107"/>
      <c r="BI55" s="106"/>
    </row>
    <row r="56" spans="59:61" s="33" customFormat="1" ht="12.75">
      <c r="BG56" s="106"/>
      <c r="BH56" s="107"/>
      <c r="BI56" s="106"/>
    </row>
    <row r="57" spans="59:61" s="33" customFormat="1" ht="12.75">
      <c r="BG57" s="106"/>
      <c r="BH57" s="107"/>
      <c r="BI57" s="106"/>
    </row>
    <row r="58" spans="59:61" s="33" customFormat="1" ht="12.75">
      <c r="BG58" s="106"/>
      <c r="BH58" s="107"/>
      <c r="BI58" s="106"/>
    </row>
    <row r="59" spans="59:61" s="33" customFormat="1" ht="12.75">
      <c r="BG59" s="106"/>
      <c r="BH59" s="107"/>
      <c r="BI59" s="106"/>
    </row>
    <row r="60" spans="59:61" s="33" customFormat="1" ht="12.75">
      <c r="BG60" s="106"/>
      <c r="BH60" s="107"/>
      <c r="BI60" s="106"/>
    </row>
    <row r="61" spans="59:61" s="33" customFormat="1" ht="12.75">
      <c r="BG61" s="106"/>
      <c r="BH61" s="107"/>
      <c r="BI61" s="106"/>
    </row>
    <row r="62" spans="59:61" s="33" customFormat="1" ht="12.75">
      <c r="BG62" s="106"/>
      <c r="BH62" s="107"/>
      <c r="BI62" s="106"/>
    </row>
    <row r="63" spans="59:61" s="33" customFormat="1" ht="12.75">
      <c r="BG63" s="106"/>
      <c r="BH63" s="107"/>
      <c r="BI63" s="106"/>
    </row>
    <row r="64" spans="59:61" s="33" customFormat="1" ht="12.75">
      <c r="BG64" s="106"/>
      <c r="BH64" s="107"/>
      <c r="BI64" s="106"/>
    </row>
    <row r="65" spans="59:61" s="33" customFormat="1" ht="12.75">
      <c r="BG65" s="106"/>
      <c r="BH65" s="107"/>
      <c r="BI65" s="106"/>
    </row>
    <row r="66" spans="59:61" s="33" customFormat="1" ht="12.75">
      <c r="BG66" s="106"/>
      <c r="BH66" s="107"/>
      <c r="BI66" s="106"/>
    </row>
    <row r="67" spans="59:61" s="33" customFormat="1" ht="12.75">
      <c r="BG67" s="106"/>
      <c r="BH67" s="107"/>
      <c r="BI67" s="106"/>
    </row>
    <row r="68" spans="59:61" s="33" customFormat="1" ht="12.75">
      <c r="BG68" s="106"/>
      <c r="BH68" s="107"/>
      <c r="BI68" s="106"/>
    </row>
    <row r="69" spans="59:61" s="33" customFormat="1" ht="12.75">
      <c r="BG69" s="106"/>
      <c r="BH69" s="107"/>
      <c r="BI69" s="106"/>
    </row>
    <row r="70" spans="59:61" s="33" customFormat="1" ht="12.75">
      <c r="BG70" s="106"/>
      <c r="BH70" s="107"/>
      <c r="BI70" s="106"/>
    </row>
    <row r="71" spans="59:61" s="33" customFormat="1" ht="12.75">
      <c r="BG71" s="106"/>
      <c r="BH71" s="107"/>
      <c r="BI71" s="106"/>
    </row>
    <row r="72" spans="59:61" s="33" customFormat="1" ht="12.75">
      <c r="BG72" s="106"/>
      <c r="BH72" s="107"/>
      <c r="BI72" s="106"/>
    </row>
    <row r="73" spans="59:61" s="33" customFormat="1" ht="12.75">
      <c r="BG73" s="106"/>
      <c r="BH73" s="107"/>
      <c r="BI73" s="106"/>
    </row>
    <row r="74" spans="59:61" s="33" customFormat="1" ht="12.75">
      <c r="BG74" s="106"/>
      <c r="BH74" s="107"/>
      <c r="BI74" s="106"/>
    </row>
    <row r="75" spans="59:61" s="33" customFormat="1" ht="12.75">
      <c r="BG75" s="106"/>
      <c r="BH75" s="107"/>
      <c r="BI75" s="106"/>
    </row>
    <row r="76" spans="59:61" s="33" customFormat="1" ht="12.75">
      <c r="BG76" s="106"/>
      <c r="BH76" s="107"/>
      <c r="BI76" s="106"/>
    </row>
    <row r="77" spans="59:61" s="33" customFormat="1" ht="12.75">
      <c r="BG77" s="106"/>
      <c r="BH77" s="107"/>
      <c r="BI77" s="106"/>
    </row>
    <row r="78" spans="59:61" s="33" customFormat="1" ht="12.75">
      <c r="BG78" s="106"/>
      <c r="BH78" s="107"/>
      <c r="BI78" s="106"/>
    </row>
    <row r="79" spans="59:61" s="33" customFormat="1" ht="12.75">
      <c r="BG79" s="106"/>
      <c r="BH79" s="107"/>
      <c r="BI79" s="106"/>
    </row>
    <row r="80" spans="59:61" s="33" customFormat="1" ht="12.75">
      <c r="BG80" s="106"/>
      <c r="BH80" s="107"/>
      <c r="BI80" s="106"/>
    </row>
    <row r="81" spans="59:61" s="33" customFormat="1" ht="12.75">
      <c r="BG81" s="106"/>
      <c r="BH81" s="107"/>
      <c r="BI81" s="106"/>
    </row>
    <row r="82" spans="59:61" s="33" customFormat="1" ht="12.75">
      <c r="BG82" s="106"/>
      <c r="BH82" s="107"/>
      <c r="BI82" s="106"/>
    </row>
    <row r="83" spans="59:61" s="33" customFormat="1" ht="12.75">
      <c r="BG83" s="106"/>
      <c r="BH83" s="107"/>
      <c r="BI83" s="106"/>
    </row>
    <row r="84" spans="59:61" s="33" customFormat="1" ht="12.75">
      <c r="BG84" s="106"/>
      <c r="BH84" s="107"/>
      <c r="BI84" s="106"/>
    </row>
    <row r="85" spans="59:61" s="33" customFormat="1" ht="12.75">
      <c r="BG85" s="106"/>
      <c r="BH85" s="107"/>
      <c r="BI85" s="106"/>
    </row>
    <row r="86" spans="59:61" s="33" customFormat="1" ht="12.75">
      <c r="BG86" s="106"/>
      <c r="BH86" s="107"/>
      <c r="BI86" s="106"/>
    </row>
    <row r="87" spans="59:61" s="33" customFormat="1" ht="12.75">
      <c r="BG87" s="106"/>
      <c r="BH87" s="107"/>
      <c r="BI87" s="106"/>
    </row>
    <row r="88" spans="59:61" s="33" customFormat="1" ht="12.75">
      <c r="BG88" s="106"/>
      <c r="BH88" s="107"/>
      <c r="BI88" s="106"/>
    </row>
    <row r="89" spans="59:61" s="33" customFormat="1" ht="12.75">
      <c r="BG89" s="106"/>
      <c r="BH89" s="107"/>
      <c r="BI89" s="106"/>
    </row>
    <row r="90" spans="59:61" s="33" customFormat="1" ht="12.75">
      <c r="BG90" s="106"/>
      <c r="BH90" s="107"/>
      <c r="BI90" s="106"/>
    </row>
    <row r="91" spans="59:61" s="33" customFormat="1" ht="12.75">
      <c r="BG91" s="106"/>
      <c r="BH91" s="107"/>
      <c r="BI91" s="106"/>
    </row>
    <row r="92" spans="59:61" s="33" customFormat="1" ht="12.75">
      <c r="BG92" s="106"/>
      <c r="BH92" s="107"/>
      <c r="BI92" s="106"/>
    </row>
    <row r="93" spans="59:61" s="33" customFormat="1" ht="12.75">
      <c r="BG93" s="106"/>
      <c r="BH93" s="107"/>
      <c r="BI93" s="106"/>
    </row>
    <row r="94" spans="59:61" s="33" customFormat="1" ht="12.75">
      <c r="BG94" s="106"/>
      <c r="BH94" s="107"/>
      <c r="BI94" s="106"/>
    </row>
    <row r="95" spans="59:61" s="33" customFormat="1" ht="12.75">
      <c r="BG95" s="106"/>
      <c r="BH95" s="107"/>
      <c r="BI95" s="106"/>
    </row>
    <row r="96" spans="59:61" s="33" customFormat="1" ht="12.75">
      <c r="BG96" s="106"/>
      <c r="BH96" s="107"/>
      <c r="BI96" s="106"/>
    </row>
    <row r="97" spans="59:61" s="33" customFormat="1" ht="12.75">
      <c r="BG97" s="106"/>
      <c r="BH97" s="107"/>
      <c r="BI97" s="106"/>
    </row>
    <row r="98" spans="59:61" s="33" customFormat="1" ht="12.75">
      <c r="BG98" s="106"/>
      <c r="BH98" s="107"/>
      <c r="BI98" s="106"/>
    </row>
    <row r="99" spans="59:61" s="33" customFormat="1" ht="12.75">
      <c r="BG99" s="106"/>
      <c r="BH99" s="107"/>
      <c r="BI99" s="106"/>
    </row>
    <row r="100" spans="59:61" s="33" customFormat="1" ht="12.75">
      <c r="BG100" s="106"/>
      <c r="BH100" s="107"/>
      <c r="BI100" s="106"/>
    </row>
    <row r="101" spans="59:61" s="33" customFormat="1" ht="12.75">
      <c r="BG101" s="106"/>
      <c r="BH101" s="107"/>
      <c r="BI101" s="106"/>
    </row>
    <row r="102" spans="59:61" s="33" customFormat="1" ht="12.75">
      <c r="BG102" s="106"/>
      <c r="BH102" s="107"/>
      <c r="BI102" s="106"/>
    </row>
    <row r="103" spans="59:61" s="33" customFormat="1" ht="12.75">
      <c r="BG103" s="106"/>
      <c r="BH103" s="107"/>
      <c r="BI103" s="106"/>
    </row>
    <row r="104" spans="59:61" s="33" customFormat="1" ht="12.75">
      <c r="BG104" s="106"/>
      <c r="BH104" s="107"/>
      <c r="BI104" s="106"/>
    </row>
    <row r="105" spans="59:61" s="33" customFormat="1" ht="12.75">
      <c r="BG105" s="106"/>
      <c r="BH105" s="107"/>
      <c r="BI105" s="106"/>
    </row>
    <row r="106" spans="59:61" s="33" customFormat="1" ht="12.75">
      <c r="BG106" s="106"/>
      <c r="BH106" s="107"/>
      <c r="BI106" s="106"/>
    </row>
    <row r="107" spans="59:61" s="33" customFormat="1" ht="12.75">
      <c r="BG107" s="106"/>
      <c r="BH107" s="107"/>
      <c r="BI107" s="106"/>
    </row>
    <row r="108" spans="59:61" s="33" customFormat="1" ht="12.75">
      <c r="BG108" s="106"/>
      <c r="BH108" s="107"/>
      <c r="BI108" s="106"/>
    </row>
    <row r="109" spans="59:61" s="33" customFormat="1" ht="12.75">
      <c r="BG109" s="106"/>
      <c r="BH109" s="107"/>
      <c r="BI109" s="106"/>
    </row>
    <row r="110" spans="59:61" s="33" customFormat="1" ht="12.75">
      <c r="BG110" s="106"/>
      <c r="BH110" s="107"/>
      <c r="BI110" s="106"/>
    </row>
    <row r="111" spans="59:61" s="33" customFormat="1" ht="12.75">
      <c r="BG111" s="106"/>
      <c r="BH111" s="107"/>
      <c r="BI111" s="106"/>
    </row>
    <row r="112" spans="59:61" s="33" customFormat="1" ht="12.75">
      <c r="BG112" s="106"/>
      <c r="BH112" s="107"/>
      <c r="BI112" s="106"/>
    </row>
    <row r="113" spans="1:61" s="33" customFormat="1" ht="12.75">
      <c r="BG113" s="106"/>
      <c r="BH113" s="107"/>
      <c r="BI113" s="106"/>
    </row>
    <row r="114" spans="1:61" s="33" customFormat="1" ht="12.75">
      <c r="BG114" s="106"/>
      <c r="BH114" s="107"/>
      <c r="BI114" s="106"/>
    </row>
    <row r="115" spans="1:61" s="33" customFormat="1" ht="12.75">
      <c r="BG115" s="106"/>
      <c r="BH115" s="107"/>
      <c r="BI115" s="106"/>
    </row>
    <row r="116" spans="1:61" s="33" customFormat="1" ht="12.75">
      <c r="BG116" s="106"/>
      <c r="BH116" s="107"/>
      <c r="BI116" s="106"/>
    </row>
    <row r="117" spans="1:61" s="33" customFormat="1" ht="12.75">
      <c r="BG117" s="106"/>
      <c r="BH117" s="107"/>
      <c r="BI117" s="106"/>
    </row>
    <row r="118" spans="1:61" s="33" customFormat="1" ht="12.75">
      <c r="BG118" s="106"/>
      <c r="BH118" s="107"/>
      <c r="BI118" s="106"/>
    </row>
    <row r="119" spans="1:61" s="33" customFormat="1" ht="12.75">
      <c r="BG119" s="106"/>
      <c r="BH119" s="107"/>
      <c r="BI119" s="106"/>
    </row>
    <row r="120" spans="1:61" s="33" customFormat="1" ht="12.75">
      <c r="BG120" s="106"/>
      <c r="BH120" s="107"/>
      <c r="BI120" s="106"/>
    </row>
    <row r="121" spans="1:61" s="33" customForma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G121" s="106"/>
      <c r="BH121" s="107"/>
      <c r="BI121" s="106"/>
    </row>
    <row r="122" spans="1:61" s="33" customForma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G122" s="106"/>
      <c r="BH122" s="107"/>
      <c r="BI122" s="106"/>
    </row>
    <row r="123" spans="1:61" s="33" customForma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G123" s="106"/>
      <c r="BH123" s="107"/>
      <c r="BI123" s="106"/>
    </row>
    <row r="124" spans="1:61" s="33" customForma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G124" s="106"/>
      <c r="BH124" s="107"/>
      <c r="BI124" s="106"/>
    </row>
    <row r="125" spans="1:61" s="33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G125" s="106"/>
      <c r="BH125" s="107"/>
      <c r="BI125" s="106"/>
    </row>
    <row r="126" spans="1:61" s="33" customForma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G126" s="106"/>
      <c r="BH126" s="107"/>
      <c r="BI126" s="106"/>
    </row>
    <row r="127" spans="1:61" s="33" customForma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G127" s="106"/>
      <c r="BH127" s="107"/>
      <c r="BI127" s="106"/>
    </row>
    <row r="128" spans="1:61" s="33" customForma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C128" s="34"/>
      <c r="BD128" s="34"/>
      <c r="BE128" s="34"/>
      <c r="BG128" s="106"/>
      <c r="BH128" s="107"/>
      <c r="BI128" s="106"/>
    </row>
  </sheetData>
  <mergeCells count="161">
    <mergeCell ref="AW24:AZ24"/>
    <mergeCell ref="A26:K26"/>
    <mergeCell ref="L26:O26"/>
    <mergeCell ref="AJ26:AL26"/>
    <mergeCell ref="AM26:AO26"/>
    <mergeCell ref="AM23:AO23"/>
    <mergeCell ref="AP23:AS23"/>
    <mergeCell ref="AT23:AV23"/>
    <mergeCell ref="AW23:AZ23"/>
    <mergeCell ref="A24:B24"/>
    <mergeCell ref="C24:G24"/>
    <mergeCell ref="H24:T24"/>
    <mergeCell ref="U24:AF24"/>
    <mergeCell ref="AG24:AI24"/>
    <mergeCell ref="AJ24:AL24"/>
    <mergeCell ref="A23:B23"/>
    <mergeCell ref="C23:G23"/>
    <mergeCell ref="H23:T23"/>
    <mergeCell ref="U23:AF23"/>
    <mergeCell ref="AG23:AI23"/>
    <mergeCell ref="AJ23:AL23"/>
    <mergeCell ref="AM24:AO24"/>
    <mergeCell ref="AP24:AS24"/>
    <mergeCell ref="AT24:AV24"/>
    <mergeCell ref="AW21:AZ21"/>
    <mergeCell ref="A22:B22"/>
    <mergeCell ref="C22:G22"/>
    <mergeCell ref="H22:T22"/>
    <mergeCell ref="U22:AF22"/>
    <mergeCell ref="AG22:AI22"/>
    <mergeCell ref="AJ22:AL22"/>
    <mergeCell ref="AM22:AO22"/>
    <mergeCell ref="AP22:AS22"/>
    <mergeCell ref="AT22:AV22"/>
    <mergeCell ref="AW22:AZ22"/>
    <mergeCell ref="A21:B21"/>
    <mergeCell ref="C21:G21"/>
    <mergeCell ref="H21:T21"/>
    <mergeCell ref="U21:AF21"/>
    <mergeCell ref="AG21:AI21"/>
    <mergeCell ref="AJ21:AL21"/>
    <mergeCell ref="AM21:AO21"/>
    <mergeCell ref="AP21:AS21"/>
    <mergeCell ref="AT21:AV21"/>
    <mergeCell ref="AU16:AV16"/>
    <mergeCell ref="AW16:AZ16"/>
    <mergeCell ref="A20:B20"/>
    <mergeCell ref="C20:F20"/>
    <mergeCell ref="H20:T20"/>
    <mergeCell ref="U20:AF20"/>
    <mergeCell ref="AG20:AI20"/>
    <mergeCell ref="AJ20:AL20"/>
    <mergeCell ref="AM20:AO20"/>
    <mergeCell ref="AP20:AS20"/>
    <mergeCell ref="AT20:AV20"/>
    <mergeCell ref="AW20:AZ20"/>
    <mergeCell ref="AW15:AZ15"/>
    <mergeCell ref="A16:K16"/>
    <mergeCell ref="L16:M16"/>
    <mergeCell ref="N16:P16"/>
    <mergeCell ref="Q16:R16"/>
    <mergeCell ref="S16:U16"/>
    <mergeCell ref="V16:Y16"/>
    <mergeCell ref="Z16:AA16"/>
    <mergeCell ref="AB16:AL16"/>
    <mergeCell ref="AM16:AN16"/>
    <mergeCell ref="Z15:AA15"/>
    <mergeCell ref="AB15:AL15"/>
    <mergeCell ref="AM15:AN15"/>
    <mergeCell ref="AO15:AQ15"/>
    <mergeCell ref="AR15:AT15"/>
    <mergeCell ref="AU15:AV15"/>
    <mergeCell ref="A15:K15"/>
    <mergeCell ref="L15:M15"/>
    <mergeCell ref="N15:P15"/>
    <mergeCell ref="Q15:R15"/>
    <mergeCell ref="S15:U15"/>
    <mergeCell ref="V15:Y15"/>
    <mergeCell ref="AO16:AQ16"/>
    <mergeCell ref="AR16:AT16"/>
    <mergeCell ref="AO12:AQ12"/>
    <mergeCell ref="AR12:AT12"/>
    <mergeCell ref="AU12:AV12"/>
    <mergeCell ref="AW12:AZ12"/>
    <mergeCell ref="V14:AE14"/>
    <mergeCell ref="AX14:AZ14"/>
    <mergeCell ref="AW11:AZ11"/>
    <mergeCell ref="A12:K12"/>
    <mergeCell ref="L12:M12"/>
    <mergeCell ref="N12:P12"/>
    <mergeCell ref="Q12:R12"/>
    <mergeCell ref="S12:U12"/>
    <mergeCell ref="V12:Y12"/>
    <mergeCell ref="Z12:AA12"/>
    <mergeCell ref="AB12:AL12"/>
    <mergeCell ref="AM12:AN12"/>
    <mergeCell ref="Z11:AA11"/>
    <mergeCell ref="AB11:AL11"/>
    <mergeCell ref="AM11:AN11"/>
    <mergeCell ref="AO11:AQ11"/>
    <mergeCell ref="AR11:AT11"/>
    <mergeCell ref="AU11:AV11"/>
    <mergeCell ref="A11:K11"/>
    <mergeCell ref="L11:M11"/>
    <mergeCell ref="N11:P11"/>
    <mergeCell ref="Q11:R11"/>
    <mergeCell ref="S11:U11"/>
    <mergeCell ref="V11:Y11"/>
    <mergeCell ref="AM8:AN8"/>
    <mergeCell ref="AO8:AQ8"/>
    <mergeCell ref="AR8:AT8"/>
    <mergeCell ref="AU8:AV8"/>
    <mergeCell ref="AW8:AZ8"/>
    <mergeCell ref="V10:AD10"/>
    <mergeCell ref="AX10:AZ10"/>
    <mergeCell ref="A8:K8"/>
    <mergeCell ref="L8:M8"/>
    <mergeCell ref="N8:P8"/>
    <mergeCell ref="Q8:R8"/>
    <mergeCell ref="S8:U8"/>
    <mergeCell ref="V8:Y8"/>
    <mergeCell ref="Z8:AA8"/>
    <mergeCell ref="AB8:AL8"/>
    <mergeCell ref="V7:Y7"/>
    <mergeCell ref="Z7:AA7"/>
    <mergeCell ref="AB7:AL7"/>
    <mergeCell ref="AO6:AQ6"/>
    <mergeCell ref="AR6:AT6"/>
    <mergeCell ref="AU6:AV6"/>
    <mergeCell ref="AW6:AZ6"/>
    <mergeCell ref="A7:K7"/>
    <mergeCell ref="L7:M7"/>
    <mergeCell ref="N7:P7"/>
    <mergeCell ref="Q7:R7"/>
    <mergeCell ref="S7:U7"/>
    <mergeCell ref="AU7:AV7"/>
    <mergeCell ref="AW7:AZ7"/>
    <mergeCell ref="AM7:AN7"/>
    <mergeCell ref="AO7:AQ7"/>
    <mergeCell ref="AR7:AT7"/>
    <mergeCell ref="A6:K6"/>
    <mergeCell ref="L6:M6"/>
    <mergeCell ref="N6:P6"/>
    <mergeCell ref="Q6:R6"/>
    <mergeCell ref="S6:U6"/>
    <mergeCell ref="V6:Y6"/>
    <mergeCell ref="Z6:AA6"/>
    <mergeCell ref="AB6:AL6"/>
    <mergeCell ref="AM6:AN6"/>
    <mergeCell ref="BG4:BG5"/>
    <mergeCell ref="A2:B2"/>
    <mergeCell ref="C2:R2"/>
    <mergeCell ref="U2:AC2"/>
    <mergeCell ref="AD2:AO2"/>
    <mergeCell ref="AR2:AZ2"/>
    <mergeCell ref="A3:F3"/>
    <mergeCell ref="G3:R3"/>
    <mergeCell ref="U3:AC3"/>
    <mergeCell ref="AD3:AO3"/>
    <mergeCell ref="AR3:AZ3"/>
    <mergeCell ref="T5:AF5"/>
  </mergeCells>
  <dataValidations count="3">
    <dataValidation type="list" allowBlank="1" showInputMessage="1" showErrorMessage="1" sqref="H21:T25">
      <formula1>$BG$7:$BG$14</formula1>
    </dataValidation>
    <dataValidation type="list" allowBlank="1" showInputMessage="1" showErrorMessage="1" sqref="A11:K12 AB11:AL12 A15:K16 AB15:AL16 A7:K8 AB7:AL8">
      <formula1>$BG$7:$BG$13</formula1>
    </dataValidation>
    <dataValidation type="list" allowBlank="1" showInputMessage="1" showErrorMessage="1" sqref="BG8:BG11">
      <formula1>$BG$14:$BG$22</formula1>
    </dataValidation>
  </dataValidations>
  <pageMargins left="0.70866141732283472" right="0.70866141732283472" top="0.15748031496062992" bottom="0.35433070866141736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5"/>
  <sheetViews>
    <sheetView topLeftCell="A4" zoomScaleNormal="100" workbookViewId="0">
      <selection activeCell="AG32" sqref="AG32:AI32"/>
    </sheetView>
  </sheetViews>
  <sheetFormatPr defaultColWidth="1.7109375" defaultRowHeight="15.75"/>
  <cols>
    <col min="1" max="56" width="1.7109375" style="34"/>
    <col min="57" max="57" width="0" style="34" hidden="1" customWidth="1"/>
    <col min="58" max="58" width="0" style="8" hidden="1" customWidth="1"/>
    <col min="59" max="59" width="19.140625" style="34" hidden="1" customWidth="1"/>
    <col min="60" max="60" width="6.140625" style="84" hidden="1" customWidth="1"/>
    <col min="61" max="61" width="21.5703125" style="34" hidden="1" customWidth="1"/>
    <col min="62" max="68" width="0" style="34" hidden="1" customWidth="1"/>
    <col min="69" max="16384" width="1.7109375" style="34"/>
  </cols>
  <sheetData>
    <row r="1" spans="1:61" s="11" customFormat="1" ht="170.1" customHeight="1">
      <c r="A1" s="10"/>
      <c r="BH1" s="78"/>
    </row>
    <row r="2" spans="1:61" s="39" customFormat="1" ht="18" customHeight="1">
      <c r="A2" s="268" t="s">
        <v>1354</v>
      </c>
      <c r="B2" s="269"/>
      <c r="C2" s="275" t="str">
        <f>'Uitslagen poule A'!$C$2:$R$2</f>
        <v>ankerkader 47/2 ereklasse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77" t="str">
        <f>'Uitslagen poule A'!$AD$2:$AO$2</f>
        <v>van 40.00 en hoger</v>
      </c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8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  <c r="BH2" s="79"/>
    </row>
    <row r="3" spans="1:61" s="39" customFormat="1" ht="18" customHeight="1">
      <c r="A3" s="268" t="s">
        <v>19</v>
      </c>
      <c r="B3" s="269"/>
      <c r="C3" s="269"/>
      <c r="D3" s="269"/>
      <c r="E3" s="269"/>
      <c r="F3" s="269"/>
      <c r="G3" s="275" t="str">
        <f>'Uitslagen poule A'!$G$3:$R$3</f>
        <v>8 en 9 december</v>
      </c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77" t="str">
        <f>'Uitslagen poule A'!$AD$3:$AO$3</f>
        <v>Afferden</v>
      </c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8"/>
      <c r="AP3" s="40"/>
      <c r="AR3" s="279">
        <f>'Uitslagen poule A'!$AR$3:$AZ$3</f>
        <v>250</v>
      </c>
      <c r="AS3" s="275"/>
      <c r="AT3" s="275"/>
      <c r="AU3" s="275"/>
      <c r="AV3" s="275"/>
      <c r="AW3" s="275"/>
      <c r="AX3" s="275"/>
      <c r="AY3" s="275"/>
      <c r="AZ3" s="276"/>
      <c r="BH3" s="79"/>
    </row>
    <row r="4" spans="1:61" s="13" customFormat="1" ht="18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H4" s="80"/>
    </row>
    <row r="5" spans="1:61" s="13" customFormat="1" ht="12" customHeight="1">
      <c r="T5" s="243" t="s">
        <v>1402</v>
      </c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12"/>
      <c r="BH5" s="80"/>
    </row>
    <row r="6" spans="1:61" s="12" customFormat="1" ht="18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  <c r="BG6" s="85" t="s">
        <v>1392</v>
      </c>
      <c r="BH6" s="86" t="s">
        <v>1382</v>
      </c>
      <c r="BI6" s="87" t="s">
        <v>11</v>
      </c>
    </row>
    <row r="7" spans="1:61" s="17" customFormat="1" ht="18" customHeight="1">
      <c r="A7" s="281" t="s">
        <v>1392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48" t="str">
        <f>IF(OR(ISBLANK(N7),ISBLANK(AO7)),"",IF(N7&gt;AO7,2,IF(N7=AO7,1,0)))</f>
        <v/>
      </c>
      <c r="M7" s="248"/>
      <c r="N7" s="227"/>
      <c r="O7" s="227"/>
      <c r="P7" s="227"/>
      <c r="Q7" s="227"/>
      <c r="R7" s="227"/>
      <c r="S7" s="227"/>
      <c r="T7" s="227"/>
      <c r="U7" s="227"/>
      <c r="V7" s="232" t="str">
        <f>IF(ISBLANK(Q7),"",ROUNDDOWN(N7/Q7,2))</f>
        <v/>
      </c>
      <c r="W7" s="232"/>
      <c r="X7" s="232"/>
      <c r="Y7" s="232"/>
      <c r="Z7" s="249" t="s">
        <v>1364</v>
      </c>
      <c r="AA7" s="249"/>
      <c r="AB7" s="281" t="s">
        <v>1392</v>
      </c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18" t="str">
        <f>IF(OR(ISBLANK(N7),ISBLANK(AO7)),"",IF(N7&gt;AO7,0,IF(N7=AO7,1,2)))</f>
        <v/>
      </c>
      <c r="AN7" s="218"/>
      <c r="AO7" s="227"/>
      <c r="AP7" s="227"/>
      <c r="AQ7" s="227"/>
      <c r="AR7" s="227"/>
      <c r="AS7" s="227"/>
      <c r="AT7" s="227"/>
      <c r="AU7" s="218" t="str">
        <f>IF(ISBLANK(Q7),"",Q7)</f>
        <v/>
      </c>
      <c r="AV7" s="218"/>
      <c r="AW7" s="232" t="str">
        <f>IF(ISTEXT(AU7),"",ROUNDDOWN(AO7/AU7,2))</f>
        <v/>
      </c>
      <c r="AX7" s="232"/>
      <c r="AY7" s="232"/>
      <c r="AZ7" s="232"/>
      <c r="BB7" s="41"/>
      <c r="BG7" s="74" t="str">
        <f>'Uitslagen poule A'!BG8</f>
        <v>S. van Etten (Sam)</v>
      </c>
      <c r="BH7" s="81">
        <f>'Uitslagen poule A'!BH8</f>
        <v>203880</v>
      </c>
      <c r="BI7" s="75" t="str">
        <f>'Uitslagen poule A'!BI8</f>
        <v>Horna</v>
      </c>
    </row>
    <row r="8" spans="1:61" s="17" customFormat="1" ht="12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60"/>
      <c r="N8" s="61"/>
      <c r="O8" s="61"/>
      <c r="P8" s="61"/>
      <c r="Q8" s="61"/>
      <c r="R8" s="61"/>
      <c r="S8" s="61"/>
      <c r="T8" s="61"/>
      <c r="U8" s="61"/>
      <c r="V8" s="62"/>
      <c r="W8" s="62"/>
      <c r="X8" s="62"/>
      <c r="Y8" s="62"/>
      <c r="Z8" s="63"/>
      <c r="AA8" s="63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4"/>
      <c r="AN8" s="64"/>
      <c r="AO8" s="61"/>
      <c r="AP8" s="61"/>
      <c r="AQ8" s="61"/>
      <c r="AR8" s="61"/>
      <c r="AS8" s="61"/>
      <c r="AT8" s="61"/>
      <c r="AU8" s="64"/>
      <c r="AV8" s="64"/>
      <c r="AW8" s="62"/>
      <c r="AX8" s="62"/>
      <c r="AY8" s="62"/>
      <c r="AZ8" s="62"/>
      <c r="BB8" s="41"/>
      <c r="BG8" s="74" t="str">
        <f>'Uitslagen poule A'!BG9</f>
        <v>R. Tull (Rene)</v>
      </c>
      <c r="BH8" s="81">
        <f>'Uitslagen poule A'!BH9</f>
        <v>117804</v>
      </c>
      <c r="BI8" s="75" t="str">
        <f>'Uitslagen poule A'!BI9</f>
        <v>BV de Hoog / Van der Wilt</v>
      </c>
    </row>
    <row r="9" spans="1:61" s="17" customFormat="1" ht="18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60"/>
      <c r="M9" s="60"/>
      <c r="N9" s="61"/>
      <c r="O9" s="61"/>
      <c r="P9" s="61"/>
      <c r="Q9" s="61"/>
      <c r="R9" s="61"/>
      <c r="S9" s="61"/>
      <c r="T9" s="221" t="s">
        <v>1401</v>
      </c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48"/>
      <c r="AH9" s="48"/>
      <c r="AI9" s="48"/>
      <c r="AJ9" s="48"/>
      <c r="AK9" s="48"/>
      <c r="AL9" s="48"/>
      <c r="AM9" s="64"/>
      <c r="AN9" s="64"/>
      <c r="AO9" s="61"/>
      <c r="AP9" s="61"/>
      <c r="AQ9" s="61"/>
      <c r="AR9" s="61"/>
      <c r="AS9" s="61"/>
      <c r="AT9" s="61"/>
      <c r="AU9" s="64"/>
      <c r="AV9" s="64"/>
      <c r="AW9" s="62"/>
      <c r="AX9" s="62"/>
      <c r="AY9" s="62"/>
      <c r="AZ9" s="62"/>
      <c r="BB9" s="41"/>
      <c r="BG9" s="74" t="str">
        <f>'Uitslagen poule A'!BG10</f>
        <v>J.P. Bongers (Jos)</v>
      </c>
      <c r="BH9" s="81">
        <f>'Uitslagen poule A'!BH10</f>
        <v>113172</v>
      </c>
      <c r="BI9" s="75" t="str">
        <f>'Uitslagen poule A'!BI10</f>
        <v>ABC 't Töpke</v>
      </c>
    </row>
    <row r="10" spans="1:61" s="17" customFormat="1" ht="18" customHeight="1">
      <c r="A10" s="281" t="s">
        <v>1392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48" t="str">
        <f>IF(OR(ISBLANK(N10),ISBLANK(AO10)),"",IF(N10&gt;AO10,2,IF(N10=AO10,1,0)))</f>
        <v/>
      </c>
      <c r="M10" s="248"/>
      <c r="N10" s="227"/>
      <c r="O10" s="227"/>
      <c r="P10" s="227"/>
      <c r="Q10" s="227"/>
      <c r="R10" s="227"/>
      <c r="S10" s="227"/>
      <c r="T10" s="227"/>
      <c r="U10" s="227"/>
      <c r="V10" s="232" t="str">
        <f t="shared" ref="V10" si="0">IF(ISBLANK(Q10),"",ROUNDDOWN(N10/Q10,2))</f>
        <v/>
      </c>
      <c r="W10" s="232"/>
      <c r="X10" s="232"/>
      <c r="Y10" s="232"/>
      <c r="Z10" s="249" t="s">
        <v>1364</v>
      </c>
      <c r="AA10" s="249"/>
      <c r="AB10" s="281" t="s">
        <v>1392</v>
      </c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18" t="str">
        <f>IF(OR(ISBLANK(N10),ISBLANK(AO10)),"",IF(N10&gt;AO10,0,IF(N10=AO10,1,2)))</f>
        <v/>
      </c>
      <c r="AN10" s="218"/>
      <c r="AO10" s="227"/>
      <c r="AP10" s="227"/>
      <c r="AQ10" s="227"/>
      <c r="AR10" s="227"/>
      <c r="AS10" s="227"/>
      <c r="AT10" s="227"/>
      <c r="AU10" s="218" t="str">
        <f>IF(ISBLANK(Q10),"",Q10)</f>
        <v/>
      </c>
      <c r="AV10" s="218"/>
      <c r="AW10" s="232" t="str">
        <f t="shared" ref="AW10" si="1">IF(ISTEXT(AU10),"",ROUNDDOWN(AO10/AU10,2))</f>
        <v/>
      </c>
      <c r="AX10" s="232"/>
      <c r="AY10" s="232"/>
      <c r="AZ10" s="232"/>
      <c r="BB10" s="41"/>
      <c r="BG10" s="74" t="str">
        <f>'Uitslagen poule A'!BG11</f>
        <v>G. Veldhuizen (Gert-Jan)</v>
      </c>
      <c r="BH10" s="81">
        <f>'Uitslagen poule A'!BH11</f>
        <v>205896</v>
      </c>
      <c r="BI10" s="75" t="str">
        <f>'Uitslagen poule A'!BI11</f>
        <v>BV Gelre</v>
      </c>
    </row>
    <row r="11" spans="1:61" s="17" customFormat="1" ht="12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60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2"/>
      <c r="Y11" s="62"/>
      <c r="Z11" s="63"/>
      <c r="AA11" s="63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64"/>
      <c r="AN11" s="64"/>
      <c r="AO11" s="61"/>
      <c r="AP11" s="61"/>
      <c r="AQ11" s="61"/>
      <c r="AR11" s="61"/>
      <c r="AS11" s="61"/>
      <c r="AT11" s="61"/>
      <c r="AU11" s="64"/>
      <c r="AV11" s="64"/>
      <c r="AW11" s="62"/>
      <c r="AX11" s="62"/>
      <c r="AY11" s="62"/>
      <c r="AZ11" s="62"/>
      <c r="BB11" s="41"/>
      <c r="BG11" s="74" t="str">
        <f>'Uitslagen poule B'!BG8</f>
        <v>R. Swertz (Raymund)</v>
      </c>
      <c r="BH11" s="113">
        <f>'Uitslagen poule B'!BH8</f>
        <v>157696</v>
      </c>
      <c r="BI11" s="75" t="str">
        <f>'Uitslagen poule B'!BI8</f>
        <v>BV Benelux Biljarts</v>
      </c>
    </row>
    <row r="12" spans="1:61" s="17" customFormat="1" ht="18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73"/>
      <c r="M12" s="73"/>
      <c r="N12" s="72"/>
      <c r="O12" s="72"/>
      <c r="P12" s="72"/>
      <c r="Q12" s="72"/>
      <c r="R12" s="72"/>
      <c r="S12" s="72"/>
      <c r="T12" s="271" t="s">
        <v>1400</v>
      </c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48"/>
      <c r="AH12" s="48"/>
      <c r="AI12" s="48"/>
      <c r="AJ12" s="48"/>
      <c r="AK12" s="48"/>
      <c r="AL12" s="48"/>
      <c r="AM12" s="71"/>
      <c r="AN12" s="71"/>
      <c r="AO12" s="72"/>
      <c r="AP12" s="72"/>
      <c r="AQ12" s="72"/>
      <c r="AR12" s="72"/>
      <c r="AS12" s="72"/>
      <c r="AT12" s="72"/>
      <c r="AU12" s="71"/>
      <c r="AV12" s="71"/>
      <c r="AW12" s="68"/>
      <c r="AX12" s="68"/>
      <c r="AY12" s="68"/>
      <c r="AZ12" s="68"/>
      <c r="BB12" s="41"/>
      <c r="BG12" s="74" t="str">
        <f>'Uitslagen poule B'!BG9</f>
        <v>M.J.A. van Silfhout (Michel)</v>
      </c>
      <c r="BH12" s="113">
        <f>'Uitslagen poule B'!BH9</f>
        <v>151238</v>
      </c>
      <c r="BI12" s="75" t="str">
        <f>'Uitslagen poule B'!BI9</f>
        <v>De Pelikaan Zutphen</v>
      </c>
    </row>
    <row r="13" spans="1:61" s="17" customFormat="1" ht="18" customHeight="1">
      <c r="A13" s="281" t="s">
        <v>1392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48" t="str">
        <f>IF(OR(ISBLANK(N13),ISBLANK(AO13)),"",IF(N13&gt;AO13,2,IF(N13=AO13,1,0)))</f>
        <v/>
      </c>
      <c r="M13" s="248"/>
      <c r="N13" s="227"/>
      <c r="O13" s="227"/>
      <c r="P13" s="227"/>
      <c r="Q13" s="227"/>
      <c r="R13" s="227"/>
      <c r="S13" s="227"/>
      <c r="T13" s="227"/>
      <c r="U13" s="227"/>
      <c r="V13" s="232" t="str">
        <f t="shared" ref="V13" si="2">IF(ISBLANK(Q13),"",ROUNDDOWN(N13/Q13,2))</f>
        <v/>
      </c>
      <c r="W13" s="232"/>
      <c r="X13" s="232"/>
      <c r="Y13" s="232"/>
      <c r="Z13" s="249" t="s">
        <v>1364</v>
      </c>
      <c r="AA13" s="249"/>
      <c r="AB13" s="281" t="s">
        <v>1392</v>
      </c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18" t="str">
        <f>IF(OR(ISBLANK(N13),ISBLANK(AO13)),"",IF(N13&gt;AO13,0,IF(N13=AO13,1,2)))</f>
        <v/>
      </c>
      <c r="AN13" s="218"/>
      <c r="AO13" s="227"/>
      <c r="AP13" s="227"/>
      <c r="AQ13" s="227"/>
      <c r="AR13" s="227"/>
      <c r="AS13" s="227"/>
      <c r="AT13" s="227"/>
      <c r="AU13" s="218" t="str">
        <f>IF(ISBLANK(Q13),"",Q13)</f>
        <v/>
      </c>
      <c r="AV13" s="218"/>
      <c r="AW13" s="232" t="str">
        <f t="shared" ref="AW13" si="3">IF(ISTEXT(AU13),"",ROUNDDOWN(AO13/AU13,2))</f>
        <v/>
      </c>
      <c r="AX13" s="232"/>
      <c r="AY13" s="232"/>
      <c r="AZ13" s="232"/>
      <c r="BB13" s="41"/>
      <c r="BG13" s="74" t="str">
        <f>'Uitslagen poule B'!BG10</f>
        <v>D. Timmers (Dennis)</v>
      </c>
      <c r="BH13" s="113">
        <f>'Uitslagen poule B'!BH10</f>
        <v>148739</v>
      </c>
      <c r="BI13" s="75" t="str">
        <f>'Uitslagen poule B'!BI10</f>
        <v>BV de Hazelaar</v>
      </c>
    </row>
    <row r="14" spans="1:61" s="17" customFormat="1" ht="12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3"/>
      <c r="M14" s="73"/>
      <c r="N14" s="72"/>
      <c r="O14" s="72"/>
      <c r="P14" s="72"/>
      <c r="Q14" s="72"/>
      <c r="R14" s="72"/>
      <c r="S14" s="72"/>
      <c r="T14" s="72"/>
      <c r="U14" s="72"/>
      <c r="V14" s="68"/>
      <c r="W14" s="68"/>
      <c r="X14" s="68"/>
      <c r="Y14" s="68"/>
      <c r="Z14" s="69"/>
      <c r="AA14" s="69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/>
      <c r="AN14" s="71"/>
      <c r="AO14" s="72"/>
      <c r="AP14" s="72"/>
      <c r="AQ14" s="72"/>
      <c r="AR14" s="72"/>
      <c r="AS14" s="72"/>
      <c r="AT14" s="72"/>
      <c r="AU14" s="71"/>
      <c r="AV14" s="71"/>
      <c r="AW14" s="68"/>
      <c r="AX14" s="68"/>
      <c r="AY14" s="68"/>
      <c r="AZ14" s="68"/>
      <c r="BB14" s="41"/>
      <c r="BG14" s="76" t="str">
        <f>'Uitslagen poule B'!BG11</f>
        <v>M. van Bochem (Micha)</v>
      </c>
      <c r="BH14" s="117">
        <f>'Uitslagen poule B'!BH11</f>
        <v>162863</v>
      </c>
      <c r="BI14" s="77" t="str">
        <f>'Uitslagen poule B'!BI11</f>
        <v>Kaketoe '80</v>
      </c>
    </row>
    <row r="15" spans="1:61" s="17" customFormat="1" ht="18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73"/>
      <c r="M15" s="73"/>
      <c r="N15" s="72"/>
      <c r="O15" s="72"/>
      <c r="P15" s="72"/>
      <c r="Q15" s="72"/>
      <c r="R15" s="72"/>
      <c r="S15" s="72"/>
      <c r="T15" s="271" t="s">
        <v>1399</v>
      </c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48"/>
      <c r="AH15" s="48"/>
      <c r="AI15" s="48"/>
      <c r="AJ15" s="48"/>
      <c r="AK15" s="48"/>
      <c r="AL15" s="48"/>
      <c r="AM15" s="71"/>
      <c r="AN15" s="71"/>
      <c r="AO15" s="72"/>
      <c r="AP15" s="72"/>
      <c r="AQ15" s="72"/>
      <c r="AR15" s="72"/>
      <c r="AS15" s="72"/>
      <c r="AT15" s="72"/>
      <c r="AU15" s="71"/>
      <c r="AV15" s="71"/>
      <c r="AW15" s="68"/>
      <c r="AX15" s="68"/>
      <c r="AY15" s="68"/>
      <c r="AZ15" s="68"/>
      <c r="BB15" s="41"/>
      <c r="BG15" s="96"/>
      <c r="BH15" s="113"/>
      <c r="BI15" s="96"/>
    </row>
    <row r="16" spans="1:61" s="17" customFormat="1" ht="18" customHeight="1">
      <c r="A16" s="281" t="s">
        <v>1392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48" t="str">
        <f>IF(OR(ISBLANK(N16),ISBLANK(AO16)),"",IF(N16&gt;AO16,2,IF(N16=AO16,1,0)))</f>
        <v/>
      </c>
      <c r="M16" s="248"/>
      <c r="N16" s="227"/>
      <c r="O16" s="227"/>
      <c r="P16" s="227"/>
      <c r="Q16" s="227"/>
      <c r="R16" s="227"/>
      <c r="S16" s="227"/>
      <c r="T16" s="227"/>
      <c r="U16" s="227"/>
      <c r="V16" s="232" t="str">
        <f t="shared" ref="V16" si="4">IF(ISBLANK(Q16),"",ROUNDDOWN(N16/Q16,2))</f>
        <v/>
      </c>
      <c r="W16" s="232"/>
      <c r="X16" s="232"/>
      <c r="Y16" s="232"/>
      <c r="Z16" s="249" t="s">
        <v>1364</v>
      </c>
      <c r="AA16" s="249"/>
      <c r="AB16" s="281" t="s">
        <v>1392</v>
      </c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18" t="str">
        <f>IF(OR(ISBLANK(N16),ISBLANK(AO16)),"",IF(N16&gt;AO16,0,IF(N16=AO16,1,2)))</f>
        <v/>
      </c>
      <c r="AN16" s="218"/>
      <c r="AO16" s="227"/>
      <c r="AP16" s="227"/>
      <c r="AQ16" s="227"/>
      <c r="AR16" s="227"/>
      <c r="AS16" s="227"/>
      <c r="AT16" s="227"/>
      <c r="AU16" s="218" t="str">
        <f>IF(ISBLANK(Q16),"",Q16)</f>
        <v/>
      </c>
      <c r="AV16" s="218"/>
      <c r="AW16" s="232" t="str">
        <f t="shared" ref="AW16" si="5">IF(ISTEXT(AU16),"",ROUNDDOWN(AO16/AU16,2))</f>
        <v/>
      </c>
      <c r="AX16" s="232"/>
      <c r="AY16" s="232"/>
      <c r="AZ16" s="232"/>
      <c r="BB16" s="41"/>
      <c r="BH16" s="82"/>
    </row>
    <row r="17" spans="1:61" s="17" customFormat="1" ht="12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3"/>
      <c r="M17" s="73"/>
      <c r="N17" s="72"/>
      <c r="O17" s="72"/>
      <c r="P17" s="72"/>
      <c r="Q17" s="72"/>
      <c r="R17" s="72"/>
      <c r="S17" s="72"/>
      <c r="T17" s="72"/>
      <c r="U17" s="72"/>
      <c r="V17" s="68"/>
      <c r="W17" s="68"/>
      <c r="X17" s="68"/>
      <c r="Y17" s="68"/>
      <c r="Z17" s="69"/>
      <c r="AA17" s="69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1"/>
      <c r="AO17" s="72"/>
      <c r="AP17" s="72"/>
      <c r="AQ17" s="72"/>
      <c r="AR17" s="72"/>
      <c r="AS17" s="72"/>
      <c r="AT17" s="72"/>
      <c r="AU17" s="71"/>
      <c r="AV17" s="71"/>
      <c r="AW17" s="68"/>
      <c r="AX17" s="68"/>
      <c r="AY17" s="68"/>
      <c r="AZ17" s="68"/>
      <c r="BB17" s="41"/>
      <c r="BH17" s="82"/>
    </row>
    <row r="18" spans="1:61" s="17" customFormat="1" ht="18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60"/>
      <c r="M18" s="60"/>
      <c r="N18" s="61"/>
      <c r="O18" s="61"/>
      <c r="P18" s="61"/>
      <c r="Q18" s="61"/>
      <c r="R18" s="61"/>
      <c r="S18" s="61"/>
      <c r="T18" s="271" t="s">
        <v>1397</v>
      </c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48"/>
      <c r="AH18" s="48"/>
      <c r="AI18" s="48"/>
      <c r="AJ18" s="48"/>
      <c r="AK18" s="48"/>
      <c r="AL18" s="48"/>
      <c r="AM18" s="64"/>
      <c r="AN18" s="64"/>
      <c r="AO18" s="61"/>
      <c r="AP18" s="61"/>
      <c r="AQ18" s="61"/>
      <c r="AR18" s="61"/>
      <c r="AS18" s="61"/>
      <c r="AT18" s="61"/>
      <c r="AU18" s="64"/>
      <c r="AV18" s="64"/>
      <c r="AW18" s="62"/>
      <c r="AX18" s="62"/>
      <c r="AY18" s="62"/>
      <c r="AZ18" s="62"/>
      <c r="BB18" s="41"/>
      <c r="BH18" s="82"/>
    </row>
    <row r="19" spans="1:61" s="17" customFormat="1" ht="18" customHeight="1">
      <c r="A19" s="281" t="s">
        <v>1392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48" t="str">
        <f>IF(OR(ISBLANK(N19),ISBLANK(AO19)),"",IF(N19&gt;AO19,2,IF(N19=AO19,1,0)))</f>
        <v/>
      </c>
      <c r="M19" s="248"/>
      <c r="N19" s="227"/>
      <c r="O19" s="227"/>
      <c r="P19" s="227"/>
      <c r="Q19" s="227"/>
      <c r="R19" s="227"/>
      <c r="S19" s="227"/>
      <c r="T19" s="227"/>
      <c r="U19" s="227"/>
      <c r="V19" s="232" t="str">
        <f t="shared" ref="V19:V22" si="6">IF(ISBLANK(Q19),"",ROUNDDOWN(N19/Q19,2))</f>
        <v/>
      </c>
      <c r="W19" s="232"/>
      <c r="X19" s="232"/>
      <c r="Y19" s="232"/>
      <c r="Z19" s="249" t="s">
        <v>1364</v>
      </c>
      <c r="AA19" s="249"/>
      <c r="AB19" s="281" t="s">
        <v>1392</v>
      </c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18" t="str">
        <f>IF(OR(ISBLANK(N19),ISBLANK(AO19)),"",IF(N19&gt;AO19,0,IF(N19=AO19,1,2)))</f>
        <v/>
      </c>
      <c r="AN19" s="218"/>
      <c r="AO19" s="227"/>
      <c r="AP19" s="227"/>
      <c r="AQ19" s="227"/>
      <c r="AR19" s="227"/>
      <c r="AS19" s="227"/>
      <c r="AT19" s="227"/>
      <c r="AU19" s="218" t="str">
        <f>IF(ISBLANK(Q19),"",Q19)</f>
        <v/>
      </c>
      <c r="AV19" s="218"/>
      <c r="AW19" s="232" t="str">
        <f t="shared" ref="AW19:AW22" si="7">IF(ISTEXT(AU19),"",ROUNDDOWN(AO19/AU19,2))</f>
        <v/>
      </c>
      <c r="AX19" s="232"/>
      <c r="AY19" s="232"/>
      <c r="AZ19" s="232"/>
      <c r="BB19" s="41"/>
      <c r="BH19" s="82"/>
    </row>
    <row r="20" spans="1:61" s="17" customFormat="1" ht="12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  <c r="M20" s="60"/>
      <c r="N20" s="61"/>
      <c r="O20" s="61"/>
      <c r="P20" s="61"/>
      <c r="Q20" s="61"/>
      <c r="R20" s="61"/>
      <c r="S20" s="61"/>
      <c r="T20" s="61"/>
      <c r="U20" s="61"/>
      <c r="V20" s="62"/>
      <c r="W20" s="62"/>
      <c r="X20" s="62"/>
      <c r="Y20" s="62"/>
      <c r="Z20" s="63"/>
      <c r="AA20" s="63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4"/>
      <c r="AN20" s="64"/>
      <c r="AO20" s="61"/>
      <c r="AP20" s="61"/>
      <c r="AQ20" s="61"/>
      <c r="AR20" s="61"/>
      <c r="AS20" s="61"/>
      <c r="AT20" s="61"/>
      <c r="AU20" s="64"/>
      <c r="AV20" s="64"/>
      <c r="AW20" s="62"/>
      <c r="AX20" s="62"/>
      <c r="AY20" s="62"/>
      <c r="AZ20" s="62"/>
      <c r="BB20" s="41"/>
      <c r="BH20" s="82"/>
    </row>
    <row r="21" spans="1:61" s="17" customFormat="1" ht="18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60"/>
      <c r="M21" s="60"/>
      <c r="N21" s="61"/>
      <c r="O21" s="61"/>
      <c r="P21" s="61"/>
      <c r="Q21" s="61"/>
      <c r="R21" s="61"/>
      <c r="S21" s="61"/>
      <c r="T21" s="271" t="s">
        <v>1398</v>
      </c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48"/>
      <c r="AH21" s="48"/>
      <c r="AI21" s="48"/>
      <c r="AJ21" s="48"/>
      <c r="AK21" s="48"/>
      <c r="AL21" s="48"/>
      <c r="AM21" s="64"/>
      <c r="AN21" s="64"/>
      <c r="AO21" s="61"/>
      <c r="AP21" s="61"/>
      <c r="AQ21" s="61"/>
      <c r="AR21" s="61"/>
      <c r="AS21" s="61"/>
      <c r="AT21" s="61"/>
      <c r="AU21" s="64"/>
      <c r="AV21" s="64"/>
      <c r="AW21" s="62"/>
      <c r="AX21" s="62"/>
      <c r="AY21" s="62"/>
      <c r="AZ21" s="62"/>
      <c r="BB21" s="41"/>
      <c r="BC21" s="18"/>
      <c r="BD21" s="18"/>
      <c r="BE21" s="18"/>
      <c r="BH21" s="82"/>
    </row>
    <row r="22" spans="1:61" s="17" customFormat="1" ht="18" customHeight="1">
      <c r="A22" s="281" t="s">
        <v>1392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48" t="str">
        <f>IF(OR(ISBLANK(N22),ISBLANK(AO22)),"",IF(N22&gt;AO22,2,IF(N22=AO22,1,0)))</f>
        <v/>
      </c>
      <c r="M22" s="248"/>
      <c r="N22" s="227"/>
      <c r="O22" s="227"/>
      <c r="P22" s="227"/>
      <c r="Q22" s="227"/>
      <c r="R22" s="227"/>
      <c r="S22" s="227"/>
      <c r="T22" s="227"/>
      <c r="U22" s="227"/>
      <c r="V22" s="232" t="str">
        <f t="shared" si="6"/>
        <v/>
      </c>
      <c r="W22" s="232"/>
      <c r="X22" s="232"/>
      <c r="Y22" s="232"/>
      <c r="Z22" s="249" t="s">
        <v>1364</v>
      </c>
      <c r="AA22" s="249"/>
      <c r="AB22" s="281" t="s">
        <v>1392</v>
      </c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18" t="str">
        <f>IF(OR(ISBLANK(N22),ISBLANK(AO22)),"",IF(N22&gt;AO22,0,IF(N22=AO22,1,2)))</f>
        <v/>
      </c>
      <c r="AN22" s="218"/>
      <c r="AO22" s="227"/>
      <c r="AP22" s="227"/>
      <c r="AQ22" s="227"/>
      <c r="AR22" s="227"/>
      <c r="AS22" s="227"/>
      <c r="AT22" s="227"/>
      <c r="AU22" s="218" t="str">
        <f>IF(ISBLANK(Q22),"",Q22)</f>
        <v/>
      </c>
      <c r="AV22" s="218"/>
      <c r="AW22" s="232" t="str">
        <f t="shared" si="7"/>
        <v/>
      </c>
      <c r="AX22" s="232"/>
      <c r="AY22" s="232"/>
      <c r="AZ22" s="232"/>
      <c r="BB22" s="41"/>
      <c r="BG22" s="114" t="str">
        <f>'Uitslagen poule A'!BG13</f>
        <v>RESERVES</v>
      </c>
      <c r="BH22" s="115" t="str">
        <f>'Uitslagen poule A'!BH13</f>
        <v>Bnr</v>
      </c>
      <c r="BI22" s="116" t="str">
        <f>'Uitslagen poule A'!BI13</f>
        <v>Vereniging</v>
      </c>
    </row>
    <row r="23" spans="1:61" s="18" customFormat="1" ht="12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61"/>
      <c r="O23" s="61"/>
      <c r="P23" s="61"/>
      <c r="Q23" s="61"/>
      <c r="R23" s="61"/>
      <c r="S23" s="61"/>
      <c r="T23" s="61"/>
      <c r="U23" s="61"/>
      <c r="V23" s="62"/>
      <c r="W23" s="62"/>
      <c r="X23" s="62"/>
      <c r="Y23" s="62"/>
      <c r="Z23" s="63"/>
      <c r="AA23" s="63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4"/>
      <c r="AN23" s="64"/>
      <c r="AO23" s="61"/>
      <c r="AP23" s="61"/>
      <c r="AQ23" s="61"/>
      <c r="AR23" s="61"/>
      <c r="AS23" s="61"/>
      <c r="AT23" s="61"/>
      <c r="AU23" s="64"/>
      <c r="AV23" s="64"/>
      <c r="AW23" s="62"/>
      <c r="AX23" s="62"/>
      <c r="AY23" s="62"/>
      <c r="AZ23" s="62"/>
      <c r="BB23" s="15"/>
      <c r="BC23" s="17"/>
      <c r="BD23" s="17"/>
      <c r="BE23" s="17"/>
      <c r="BG23" s="118">
        <f>'Uitslagen poule A'!BG14</f>
        <v>0</v>
      </c>
      <c r="BH23" s="113">
        <f>'Uitslagen poule A'!BH14</f>
        <v>0</v>
      </c>
      <c r="BI23" s="75">
        <f>'Uitslagen poule A'!BI14</f>
        <v>0</v>
      </c>
    </row>
    <row r="24" spans="1:61" s="17" customFormat="1" ht="18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0"/>
      <c r="M24" s="60"/>
      <c r="N24" s="61"/>
      <c r="O24" s="61"/>
      <c r="P24" s="61"/>
      <c r="Q24" s="61"/>
      <c r="R24" s="61"/>
      <c r="S24" s="61"/>
      <c r="T24" s="271" t="s">
        <v>1395</v>
      </c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48"/>
      <c r="AH24" s="48"/>
      <c r="AI24" s="48"/>
      <c r="AJ24" s="48"/>
      <c r="AK24" s="48"/>
      <c r="AL24" s="48"/>
      <c r="AM24" s="64"/>
      <c r="AN24" s="64"/>
      <c r="AO24" s="61"/>
      <c r="AP24" s="61"/>
      <c r="AQ24" s="61"/>
      <c r="AR24" s="61"/>
      <c r="AS24" s="61"/>
      <c r="AT24" s="61"/>
      <c r="AU24" s="64"/>
      <c r="AV24" s="64"/>
      <c r="AW24" s="62"/>
      <c r="AX24" s="62"/>
      <c r="AY24" s="62"/>
      <c r="AZ24" s="62"/>
      <c r="BB24" s="41"/>
      <c r="BG24" s="118">
        <f>'Uitslagen poule A'!BG15</f>
        <v>0</v>
      </c>
      <c r="BH24" s="113">
        <f>'Uitslagen poule A'!BH15</f>
        <v>0</v>
      </c>
      <c r="BI24" s="75">
        <f>'Uitslagen poule A'!BI15</f>
        <v>0</v>
      </c>
    </row>
    <row r="25" spans="1:61" s="17" customFormat="1" ht="18" customHeight="1">
      <c r="A25" s="281" t="s">
        <v>1392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48" t="str">
        <f>IF(OR(ISBLANK(N25),ISBLANK(AO25)),"",IF(N25&gt;AO25,2,IF(N25=AO25,1,0)))</f>
        <v/>
      </c>
      <c r="M25" s="248"/>
      <c r="N25" s="227"/>
      <c r="O25" s="227"/>
      <c r="P25" s="227"/>
      <c r="Q25" s="227"/>
      <c r="R25" s="227"/>
      <c r="S25" s="227"/>
      <c r="T25" s="227"/>
      <c r="U25" s="227"/>
      <c r="V25" s="232" t="str">
        <f>IF(ISBLANK(Q25),"",ROUNDDOWN(N25/Q25,2))</f>
        <v/>
      </c>
      <c r="W25" s="232"/>
      <c r="X25" s="232"/>
      <c r="Y25" s="232"/>
      <c r="Z25" s="249" t="s">
        <v>1364</v>
      </c>
      <c r="AA25" s="249"/>
      <c r="AB25" s="281" t="s">
        <v>1392</v>
      </c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18" t="str">
        <f>IF(OR(ISBLANK(N25),ISBLANK(AO25)),"",IF(N25&gt;AO25,0,IF(N25=AO25,1,2)))</f>
        <v/>
      </c>
      <c r="AN25" s="218"/>
      <c r="AO25" s="227"/>
      <c r="AP25" s="227"/>
      <c r="AQ25" s="227"/>
      <c r="AR25" s="227"/>
      <c r="AS25" s="227"/>
      <c r="AT25" s="227"/>
      <c r="AU25" s="218" t="str">
        <f>IF(ISBLANK(Q25),"",Q25)</f>
        <v/>
      </c>
      <c r="AV25" s="218"/>
      <c r="AW25" s="232" t="str">
        <f>IF(ISTEXT(AU25),"",ROUNDDOWN(AO25/AU25,2))</f>
        <v/>
      </c>
      <c r="AX25" s="232"/>
      <c r="AY25" s="232"/>
      <c r="AZ25" s="232"/>
      <c r="BA25" s="42"/>
      <c r="BB25" s="47"/>
      <c r="BC25" s="13"/>
      <c r="BD25" s="13"/>
      <c r="BE25" s="13"/>
      <c r="BG25" s="119">
        <f>'Uitslagen poule A'!BG16</f>
        <v>0</v>
      </c>
      <c r="BH25" s="117">
        <f>'Uitslagen poule A'!BH16</f>
        <v>0</v>
      </c>
      <c r="BI25" s="77">
        <f>'Uitslagen poule A'!BI16</f>
        <v>0</v>
      </c>
    </row>
    <row r="26" spans="1:61" s="13" customFormat="1" ht="12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60"/>
      <c r="N26" s="61"/>
      <c r="O26" s="61"/>
      <c r="P26" s="61"/>
      <c r="Q26" s="61"/>
      <c r="R26" s="61"/>
      <c r="S26" s="61"/>
      <c r="T26" s="61"/>
      <c r="U26" s="61"/>
      <c r="V26" s="62"/>
      <c r="W26" s="62"/>
      <c r="X26" s="62"/>
      <c r="Y26" s="62"/>
      <c r="Z26" s="63"/>
      <c r="AA26" s="63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4"/>
      <c r="AN26" s="64"/>
      <c r="AO26" s="61"/>
      <c r="AP26" s="61"/>
      <c r="AQ26" s="61"/>
      <c r="AR26" s="61"/>
      <c r="AS26" s="61"/>
      <c r="AT26" s="61"/>
      <c r="AU26" s="64"/>
      <c r="AV26" s="64"/>
      <c r="AW26" s="62"/>
      <c r="AX26" s="62"/>
      <c r="AY26" s="62"/>
      <c r="AZ26" s="62"/>
      <c r="BB26" s="15" t="str">
        <f t="shared" ref="BB26:BB32" si="8">IF(ISBLANK(AO29),"",IF(AND(L29=2,N29&gt;AO29),"",IF(AND(L29=1,N29=AO29),"",IF(AND(L29=0,N29&lt;AO29),"","! pp/car fout"))))</f>
        <v/>
      </c>
      <c r="BG26" s="96"/>
      <c r="BH26" s="113"/>
      <c r="BI26" s="96"/>
    </row>
    <row r="27" spans="1:61" s="13" customFormat="1" ht="18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0"/>
      <c r="M27" s="60"/>
      <c r="N27" s="61"/>
      <c r="O27" s="61"/>
      <c r="P27" s="61"/>
      <c r="Q27" s="61"/>
      <c r="R27" s="61"/>
      <c r="S27" s="61"/>
      <c r="T27" s="271" t="s">
        <v>1396</v>
      </c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48"/>
      <c r="AH27" s="48"/>
      <c r="AI27" s="48"/>
      <c r="AJ27" s="48"/>
      <c r="AK27" s="48"/>
      <c r="AL27" s="48"/>
      <c r="AM27" s="64"/>
      <c r="AN27" s="64"/>
      <c r="AO27" s="61"/>
      <c r="AP27" s="61"/>
      <c r="AQ27" s="61"/>
      <c r="AR27" s="61"/>
      <c r="AS27" s="61"/>
      <c r="AT27" s="61"/>
      <c r="AU27" s="64"/>
      <c r="AV27" s="64"/>
      <c r="AW27" s="62"/>
      <c r="AX27" s="62"/>
      <c r="AY27" s="62"/>
      <c r="AZ27" s="62"/>
      <c r="BB27" s="15" t="str">
        <f t="shared" si="8"/>
        <v/>
      </c>
      <c r="BC27" s="29"/>
      <c r="BD27" s="29"/>
      <c r="BE27" s="29"/>
      <c r="BG27" s="17"/>
      <c r="BH27" s="82"/>
      <c r="BI27" s="17"/>
    </row>
    <row r="28" spans="1:61" s="29" customFormat="1" ht="18" customHeight="1">
      <c r="A28" s="281" t="s">
        <v>1392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48" t="str">
        <f>IF(OR(ISBLANK(N28),ISBLANK(AO28)),"",IF(N28&gt;AO28,2,IF(N28=AO28,1,0)))</f>
        <v/>
      </c>
      <c r="M28" s="248"/>
      <c r="N28" s="227"/>
      <c r="O28" s="227"/>
      <c r="P28" s="227"/>
      <c r="Q28" s="227"/>
      <c r="R28" s="227"/>
      <c r="S28" s="227"/>
      <c r="T28" s="227"/>
      <c r="U28" s="227"/>
      <c r="V28" s="232" t="str">
        <f t="shared" ref="V28" si="9">IF(ISBLANK(Q28),"",ROUNDDOWN(N28/Q28,2))</f>
        <v/>
      </c>
      <c r="W28" s="232"/>
      <c r="X28" s="232"/>
      <c r="Y28" s="232"/>
      <c r="Z28" s="249" t="s">
        <v>1364</v>
      </c>
      <c r="AA28" s="249"/>
      <c r="AB28" s="281" t="s">
        <v>1392</v>
      </c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18" t="str">
        <f>IF(OR(ISBLANK(N28),ISBLANK(AO28)),"",IF(N28&gt;AO28,0,IF(N28=AO28,1,2)))</f>
        <v/>
      </c>
      <c r="AN28" s="218"/>
      <c r="AO28" s="227"/>
      <c r="AP28" s="227"/>
      <c r="AQ28" s="227"/>
      <c r="AR28" s="227"/>
      <c r="AS28" s="227"/>
      <c r="AT28" s="227"/>
      <c r="AU28" s="218" t="str">
        <f>IF(ISBLANK(Q28),"",Q28)</f>
        <v/>
      </c>
      <c r="AV28" s="218"/>
      <c r="AW28" s="232" t="str">
        <f t="shared" ref="AW28" si="10">IF(ISTEXT(AU28),"",ROUNDDOWN(AO28/AU28,2))</f>
        <v/>
      </c>
      <c r="AX28" s="232"/>
      <c r="AY28" s="232"/>
      <c r="AZ28" s="232"/>
      <c r="BB28" s="15" t="str">
        <f t="shared" si="8"/>
        <v/>
      </c>
      <c r="BC28" s="17"/>
      <c r="BD28" s="17"/>
      <c r="BE28" s="17"/>
      <c r="BG28" s="17"/>
      <c r="BH28" s="82"/>
      <c r="BI28" s="17"/>
    </row>
    <row r="29" spans="1:61" s="17" customFormat="1" ht="12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  <c r="O29" s="25"/>
      <c r="P29" s="25"/>
      <c r="Q29" s="13"/>
      <c r="R29" s="26"/>
      <c r="S29" s="26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6"/>
      <c r="AI29" s="13"/>
      <c r="AJ29" s="26"/>
      <c r="AK29" s="26"/>
      <c r="AL29" s="26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B29" s="41" t="str">
        <f t="shared" si="8"/>
        <v/>
      </c>
      <c r="BH29" s="82"/>
    </row>
    <row r="30" spans="1:61" s="17" customFormat="1" ht="18" customHeight="1">
      <c r="A30" s="13"/>
      <c r="B30" s="13"/>
      <c r="C30" s="27" t="s">
        <v>1371</v>
      </c>
      <c r="D30" s="28"/>
      <c r="E30" s="28"/>
      <c r="F30" s="28"/>
      <c r="G30" s="28"/>
      <c r="H30" s="13"/>
      <c r="I30" s="13"/>
      <c r="J30" s="13"/>
      <c r="K30" s="13"/>
      <c r="L30" s="13"/>
      <c r="M30" s="13"/>
      <c r="N30" s="25"/>
      <c r="O30" s="25"/>
      <c r="P30" s="25"/>
      <c r="Q30" s="13"/>
      <c r="R30" s="26"/>
      <c r="S30" s="26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26"/>
      <c r="AI30" s="13"/>
      <c r="AJ30" s="26"/>
      <c r="AK30" s="26"/>
      <c r="AL30" s="26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B30" s="41" t="str">
        <f t="shared" si="8"/>
        <v/>
      </c>
      <c r="BH30" s="82"/>
    </row>
    <row r="31" spans="1:61" s="17" customFormat="1" ht="18" customHeight="1">
      <c r="A31" s="264"/>
      <c r="B31" s="264"/>
      <c r="C31" s="243" t="s">
        <v>1372</v>
      </c>
      <c r="D31" s="244"/>
      <c r="E31" s="244"/>
      <c r="F31" s="244"/>
      <c r="G31" s="29"/>
      <c r="H31" s="241" t="s">
        <v>21</v>
      </c>
      <c r="I31" s="241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1" t="s">
        <v>1373</v>
      </c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3" t="s">
        <v>1374</v>
      </c>
      <c r="AH31" s="244"/>
      <c r="AI31" s="244"/>
      <c r="AJ31" s="221" t="s">
        <v>1375</v>
      </c>
      <c r="AK31" s="245"/>
      <c r="AL31" s="245"/>
      <c r="AM31" s="243" t="s">
        <v>1376</v>
      </c>
      <c r="AN31" s="244"/>
      <c r="AO31" s="246"/>
      <c r="AP31" s="243" t="s">
        <v>1377</v>
      </c>
      <c r="AQ31" s="244"/>
      <c r="AR31" s="244"/>
      <c r="AS31" s="244"/>
      <c r="AT31" s="243" t="s">
        <v>1378</v>
      </c>
      <c r="AU31" s="244"/>
      <c r="AV31" s="247"/>
      <c r="AW31" s="243" t="s">
        <v>1379</v>
      </c>
      <c r="AX31" s="244"/>
      <c r="AY31" s="244"/>
      <c r="AZ31" s="244"/>
      <c r="BB31" s="41" t="str">
        <f t="shared" si="8"/>
        <v/>
      </c>
      <c r="BH31" s="82"/>
    </row>
    <row r="32" spans="1:61" s="17" customFormat="1" ht="18" customHeight="1">
      <c r="A32" s="218">
        <v>1</v>
      </c>
      <c r="B32" s="218"/>
      <c r="C32" s="283" t="str">
        <f t="shared" ref="C32:C39" si="11">VLOOKUP(H32,BG$6:BH$26,2,0)</f>
        <v>Bnr</v>
      </c>
      <c r="D32" s="284"/>
      <c r="E32" s="284"/>
      <c r="F32" s="284"/>
      <c r="G32" s="284"/>
      <c r="H32" s="226" t="s">
        <v>1392</v>
      </c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85" t="str">
        <f t="shared" ref="U32:U39" si="12">VLOOKUP(H32,BG$6:BI$26,3,0)</f>
        <v>Vereniging</v>
      </c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27"/>
      <c r="AH32" s="227"/>
      <c r="AI32" s="227"/>
      <c r="AJ32" s="228"/>
      <c r="AK32" s="229"/>
      <c r="AL32" s="230"/>
      <c r="AM32" s="227"/>
      <c r="AN32" s="227"/>
      <c r="AO32" s="231"/>
      <c r="AP32" s="232" t="str">
        <f>IF(ISBLANK(AM32),"",ROUNDDOWN(AJ32/AM32,2))</f>
        <v/>
      </c>
      <c r="AQ32" s="233"/>
      <c r="AR32" s="233"/>
      <c r="AS32" s="233"/>
      <c r="AT32" s="227"/>
      <c r="AU32" s="227"/>
      <c r="AV32" s="234"/>
      <c r="AW32" s="235"/>
      <c r="AX32" s="235"/>
      <c r="AY32" s="235"/>
      <c r="AZ32" s="236"/>
      <c r="BB32" s="41" t="str">
        <f t="shared" si="8"/>
        <v/>
      </c>
      <c r="BH32" s="82"/>
    </row>
    <row r="33" spans="1:61" s="17" customFormat="1" ht="18" customHeight="1">
      <c r="A33" s="218">
        <v>2</v>
      </c>
      <c r="B33" s="218"/>
      <c r="C33" s="283" t="str">
        <f t="shared" si="11"/>
        <v>Bnr</v>
      </c>
      <c r="D33" s="284"/>
      <c r="E33" s="284"/>
      <c r="F33" s="284"/>
      <c r="G33" s="284"/>
      <c r="H33" s="226" t="s">
        <v>1392</v>
      </c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85" t="str">
        <f t="shared" si="12"/>
        <v>Vereniging</v>
      </c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27"/>
      <c r="AH33" s="227"/>
      <c r="AI33" s="227"/>
      <c r="AJ33" s="228"/>
      <c r="AK33" s="229"/>
      <c r="AL33" s="230"/>
      <c r="AM33" s="227"/>
      <c r="AN33" s="227"/>
      <c r="AO33" s="231"/>
      <c r="AP33" s="232" t="str">
        <f t="shared" ref="AP33:AP37" si="13">IF(ISBLANK(AM33),"",ROUNDDOWN(AJ33/AM33,2))</f>
        <v/>
      </c>
      <c r="AQ33" s="233"/>
      <c r="AR33" s="233"/>
      <c r="AS33" s="233"/>
      <c r="AT33" s="227"/>
      <c r="AU33" s="227"/>
      <c r="AV33" s="234"/>
      <c r="AW33" s="235"/>
      <c r="AX33" s="235"/>
      <c r="AY33" s="235"/>
      <c r="AZ33" s="236"/>
      <c r="BB33" s="41"/>
      <c r="BH33" s="82"/>
    </row>
    <row r="34" spans="1:61" s="17" customFormat="1" ht="18" customHeight="1">
      <c r="A34" s="218">
        <v>3</v>
      </c>
      <c r="B34" s="218"/>
      <c r="C34" s="283" t="str">
        <f t="shared" si="11"/>
        <v>Bnr</v>
      </c>
      <c r="D34" s="284"/>
      <c r="E34" s="284"/>
      <c r="F34" s="284"/>
      <c r="G34" s="284"/>
      <c r="H34" s="226" t="s">
        <v>1392</v>
      </c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85" t="str">
        <f t="shared" si="12"/>
        <v>Vereniging</v>
      </c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27"/>
      <c r="AH34" s="227"/>
      <c r="AI34" s="227"/>
      <c r="AJ34" s="228"/>
      <c r="AK34" s="229"/>
      <c r="AL34" s="230"/>
      <c r="AM34" s="227"/>
      <c r="AN34" s="227"/>
      <c r="AO34" s="231"/>
      <c r="AP34" s="232" t="str">
        <f t="shared" si="13"/>
        <v/>
      </c>
      <c r="AQ34" s="233"/>
      <c r="AR34" s="233"/>
      <c r="AS34" s="233"/>
      <c r="AT34" s="227"/>
      <c r="AU34" s="227"/>
      <c r="AV34" s="234"/>
      <c r="AW34" s="235"/>
      <c r="AX34" s="235"/>
      <c r="AY34" s="235"/>
      <c r="AZ34" s="236"/>
      <c r="BB34" s="41"/>
      <c r="BH34" s="82"/>
    </row>
    <row r="35" spans="1:61" s="17" customFormat="1" ht="18" customHeight="1">
      <c r="A35" s="218">
        <v>4</v>
      </c>
      <c r="B35" s="218"/>
      <c r="C35" s="283" t="str">
        <f t="shared" si="11"/>
        <v>Bnr</v>
      </c>
      <c r="D35" s="284"/>
      <c r="E35" s="284"/>
      <c r="F35" s="284"/>
      <c r="G35" s="284"/>
      <c r="H35" s="226" t="s">
        <v>1392</v>
      </c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85" t="str">
        <f t="shared" si="12"/>
        <v>Vereniging</v>
      </c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27"/>
      <c r="AH35" s="227"/>
      <c r="AI35" s="227"/>
      <c r="AJ35" s="228"/>
      <c r="AK35" s="229"/>
      <c r="AL35" s="230"/>
      <c r="AM35" s="227"/>
      <c r="AN35" s="227"/>
      <c r="AO35" s="231"/>
      <c r="AP35" s="232" t="str">
        <f t="shared" si="13"/>
        <v/>
      </c>
      <c r="AQ35" s="233"/>
      <c r="AR35" s="233"/>
      <c r="AS35" s="233"/>
      <c r="AT35" s="227"/>
      <c r="AU35" s="227"/>
      <c r="AV35" s="234"/>
      <c r="AW35" s="235"/>
      <c r="AX35" s="235"/>
      <c r="AY35" s="235"/>
      <c r="AZ35" s="236"/>
      <c r="BB35" s="41"/>
      <c r="BG35" s="42"/>
      <c r="BH35" s="71"/>
      <c r="BI35" s="42"/>
    </row>
    <row r="36" spans="1:61" s="17" customFormat="1" ht="18" customHeight="1">
      <c r="A36" s="218">
        <v>5</v>
      </c>
      <c r="B36" s="218"/>
      <c r="C36" s="283" t="str">
        <f t="shared" si="11"/>
        <v>Bnr</v>
      </c>
      <c r="D36" s="284"/>
      <c r="E36" s="284"/>
      <c r="F36" s="284"/>
      <c r="G36" s="284"/>
      <c r="H36" s="226" t="s">
        <v>1392</v>
      </c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85" t="str">
        <f t="shared" si="12"/>
        <v>Vereniging</v>
      </c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27"/>
      <c r="AH36" s="227"/>
      <c r="AI36" s="227"/>
      <c r="AJ36" s="228"/>
      <c r="AK36" s="229"/>
      <c r="AL36" s="230"/>
      <c r="AM36" s="227"/>
      <c r="AN36" s="227"/>
      <c r="AO36" s="231"/>
      <c r="AP36" s="232" t="str">
        <f t="shared" si="13"/>
        <v/>
      </c>
      <c r="AQ36" s="233"/>
      <c r="AR36" s="233"/>
      <c r="AS36" s="233"/>
      <c r="AT36" s="227"/>
      <c r="AU36" s="227"/>
      <c r="AV36" s="234"/>
      <c r="AW36" s="235"/>
      <c r="AX36" s="235"/>
      <c r="AY36" s="235"/>
      <c r="AZ36" s="236"/>
      <c r="BB36" s="41"/>
      <c r="BH36" s="82"/>
    </row>
    <row r="37" spans="1:61" s="17" customFormat="1" ht="18" customHeight="1">
      <c r="A37" s="218">
        <v>6</v>
      </c>
      <c r="B37" s="218"/>
      <c r="C37" s="283" t="str">
        <f t="shared" si="11"/>
        <v>Bnr</v>
      </c>
      <c r="D37" s="284"/>
      <c r="E37" s="284"/>
      <c r="F37" s="284"/>
      <c r="G37" s="284"/>
      <c r="H37" s="226" t="s">
        <v>1392</v>
      </c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85" t="str">
        <f t="shared" si="12"/>
        <v>Vereniging</v>
      </c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27"/>
      <c r="AH37" s="227"/>
      <c r="AI37" s="227"/>
      <c r="AJ37" s="228"/>
      <c r="AK37" s="229"/>
      <c r="AL37" s="230"/>
      <c r="AM37" s="227"/>
      <c r="AN37" s="227"/>
      <c r="AO37" s="231"/>
      <c r="AP37" s="232" t="str">
        <f t="shared" si="13"/>
        <v/>
      </c>
      <c r="AQ37" s="233"/>
      <c r="AR37" s="233"/>
      <c r="AS37" s="233"/>
      <c r="AT37" s="227"/>
      <c r="AU37" s="227"/>
      <c r="AV37" s="234"/>
      <c r="AW37" s="235"/>
      <c r="AX37" s="235"/>
      <c r="AY37" s="235"/>
      <c r="AZ37" s="236"/>
      <c r="BB37" s="41"/>
      <c r="BH37" s="82"/>
    </row>
    <row r="38" spans="1:61" s="17" customFormat="1" ht="18" customHeight="1">
      <c r="A38" s="218">
        <v>7</v>
      </c>
      <c r="B38" s="218"/>
      <c r="C38" s="283" t="str">
        <f t="shared" si="11"/>
        <v>Bnr</v>
      </c>
      <c r="D38" s="284"/>
      <c r="E38" s="284"/>
      <c r="F38" s="284"/>
      <c r="G38" s="284"/>
      <c r="H38" s="226" t="s">
        <v>1392</v>
      </c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85" t="str">
        <f t="shared" si="12"/>
        <v>Vereniging</v>
      </c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27"/>
      <c r="AH38" s="227"/>
      <c r="AI38" s="227"/>
      <c r="AJ38" s="228"/>
      <c r="AK38" s="229"/>
      <c r="AL38" s="230"/>
      <c r="AM38" s="227"/>
      <c r="AN38" s="227"/>
      <c r="AO38" s="231"/>
      <c r="AP38" s="232" t="str">
        <f t="shared" ref="AP38:AP39" si="14">IF(ISBLANK(AM38),"",ROUNDDOWN(AJ38/AM38,2))</f>
        <v/>
      </c>
      <c r="AQ38" s="233"/>
      <c r="AR38" s="233"/>
      <c r="AS38" s="233"/>
      <c r="AT38" s="227"/>
      <c r="AU38" s="227"/>
      <c r="AV38" s="234"/>
      <c r="AW38" s="235"/>
      <c r="AX38" s="235"/>
      <c r="AY38" s="235"/>
      <c r="AZ38" s="236"/>
      <c r="BB38" s="41"/>
      <c r="BG38" s="13"/>
      <c r="BH38" s="80"/>
    </row>
    <row r="39" spans="1:61" s="42" customFormat="1" ht="18" customHeight="1">
      <c r="A39" s="218">
        <v>8</v>
      </c>
      <c r="B39" s="218"/>
      <c r="C39" s="283" t="str">
        <f t="shared" si="11"/>
        <v>Bnr</v>
      </c>
      <c r="D39" s="284"/>
      <c r="E39" s="284"/>
      <c r="F39" s="284"/>
      <c r="G39" s="284"/>
      <c r="H39" s="226" t="s">
        <v>1392</v>
      </c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85" t="str">
        <f t="shared" si="12"/>
        <v>Vereniging</v>
      </c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27"/>
      <c r="AH39" s="227"/>
      <c r="AI39" s="227"/>
      <c r="AJ39" s="228"/>
      <c r="AK39" s="229"/>
      <c r="AL39" s="230"/>
      <c r="AM39" s="227"/>
      <c r="AN39" s="227"/>
      <c r="AO39" s="231"/>
      <c r="AP39" s="232" t="str">
        <f t="shared" si="14"/>
        <v/>
      </c>
      <c r="AQ39" s="233"/>
      <c r="AR39" s="233"/>
      <c r="AS39" s="233"/>
      <c r="AT39" s="227"/>
      <c r="AU39" s="227"/>
      <c r="AV39" s="234"/>
      <c r="AW39" s="235"/>
      <c r="AX39" s="235"/>
      <c r="AY39" s="235"/>
      <c r="AZ39" s="236"/>
      <c r="BB39" s="47"/>
      <c r="BG39" s="13"/>
      <c r="BH39" s="80"/>
      <c r="BI39" s="13"/>
    </row>
    <row r="40" spans="1:61" s="13" customFormat="1" ht="12" customHeight="1">
      <c r="A40" s="64"/>
      <c r="B40" s="64"/>
      <c r="C40" s="88"/>
      <c r="D40" s="89"/>
      <c r="E40" s="89"/>
      <c r="F40" s="89"/>
      <c r="G40" s="89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61"/>
      <c r="AH40" s="61"/>
      <c r="AI40" s="61"/>
      <c r="AJ40" s="61"/>
      <c r="AK40" s="61"/>
      <c r="AL40" s="61"/>
      <c r="AM40" s="61"/>
      <c r="AN40" s="61"/>
      <c r="AO40" s="91"/>
      <c r="AP40" s="62"/>
      <c r="AQ40" s="92"/>
      <c r="AR40" s="92"/>
      <c r="AS40" s="92"/>
      <c r="AT40" s="61"/>
      <c r="AU40" s="61"/>
      <c r="AV40" s="93"/>
      <c r="AW40" s="94"/>
      <c r="AX40" s="94"/>
      <c r="AY40" s="94"/>
      <c r="AZ40" s="95"/>
      <c r="BG40" s="33"/>
      <c r="BH40" s="83"/>
      <c r="BI40" s="33"/>
    </row>
    <row r="41" spans="1:61" s="13" customFormat="1" ht="15">
      <c r="A41" s="209" t="s">
        <v>1380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1"/>
      <c r="L41" s="212" t="e">
        <f>IF(ISTEXT(AM41),"",ROUNDDOWN(AJ41/AM41,2))</f>
        <v>#DIV/0!</v>
      </c>
      <c r="M41" s="213"/>
      <c r="N41" s="213"/>
      <c r="O41" s="21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215">
        <f>SUM(AJ32:AL39)</f>
        <v>0</v>
      </c>
      <c r="AK41" s="216"/>
      <c r="AL41" s="217"/>
      <c r="AM41" s="218">
        <f>SUM(AM32:AO39)</f>
        <v>0</v>
      </c>
      <c r="AN41" s="219"/>
      <c r="AO41" s="220"/>
      <c r="AP41" s="58"/>
      <c r="AQ41" s="56"/>
      <c r="AR41" s="56"/>
      <c r="AS41" s="56"/>
      <c r="AT41" s="56"/>
      <c r="AU41" s="56"/>
      <c r="AV41" s="56"/>
      <c r="AW41" s="56"/>
      <c r="AX41" s="56"/>
      <c r="AY41" s="56"/>
      <c r="AZ41" s="57"/>
      <c r="BG41" s="33"/>
      <c r="BH41" s="83"/>
      <c r="BI41" s="33"/>
    </row>
    <row r="42" spans="1:61" s="13" customFormat="1" ht="12">
      <c r="BG42" s="33"/>
      <c r="BH42" s="83"/>
      <c r="BI42" s="33"/>
    </row>
    <row r="43" spans="1:61" s="13" customFormat="1" ht="12">
      <c r="BC43" s="33"/>
      <c r="BD43" s="33"/>
      <c r="BE43" s="33"/>
      <c r="BG43" s="33"/>
      <c r="BH43" s="83"/>
      <c r="BI43" s="33"/>
    </row>
    <row r="44" spans="1:61" s="33" customFormat="1" ht="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H44" s="83"/>
    </row>
    <row r="45" spans="1:61" s="33" customFormat="1" ht="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H45" s="83"/>
    </row>
    <row r="46" spans="1:61" s="33" customFormat="1" ht="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H46" s="83"/>
    </row>
    <row r="47" spans="1:61" s="33" customFormat="1" ht="12">
      <c r="BH47" s="83"/>
    </row>
    <row r="48" spans="1:61" s="33" customFormat="1" ht="12">
      <c r="BH48" s="83"/>
    </row>
    <row r="49" spans="60:60" s="33" customFormat="1" ht="12">
      <c r="BH49" s="83"/>
    </row>
    <row r="50" spans="60:60" s="33" customFormat="1" ht="12">
      <c r="BH50" s="83"/>
    </row>
    <row r="51" spans="60:60" s="33" customFormat="1" ht="12">
      <c r="BH51" s="83"/>
    </row>
    <row r="52" spans="60:60" s="33" customFormat="1" ht="12">
      <c r="BH52" s="83"/>
    </row>
    <row r="53" spans="60:60" s="33" customFormat="1" ht="12">
      <c r="BH53" s="83"/>
    </row>
    <row r="54" spans="60:60" s="33" customFormat="1" ht="12">
      <c r="BH54" s="83"/>
    </row>
    <row r="55" spans="60:60" s="33" customFormat="1" ht="12">
      <c r="BH55" s="83"/>
    </row>
    <row r="56" spans="60:60" s="33" customFormat="1" ht="12">
      <c r="BH56" s="83"/>
    </row>
    <row r="57" spans="60:60" s="33" customFormat="1" ht="12">
      <c r="BH57" s="83"/>
    </row>
    <row r="58" spans="60:60" s="33" customFormat="1" ht="12">
      <c r="BH58" s="83"/>
    </row>
    <row r="59" spans="60:60" s="33" customFormat="1" ht="12">
      <c r="BH59" s="83"/>
    </row>
    <row r="60" spans="60:60" s="33" customFormat="1" ht="12">
      <c r="BH60" s="83"/>
    </row>
    <row r="61" spans="60:60" s="33" customFormat="1" ht="12">
      <c r="BH61" s="83"/>
    </row>
    <row r="62" spans="60:60" s="33" customFormat="1" ht="12">
      <c r="BH62" s="83"/>
    </row>
    <row r="63" spans="60:60" s="33" customFormat="1" ht="12">
      <c r="BH63" s="83"/>
    </row>
    <row r="64" spans="60:60" s="33" customFormat="1" ht="12">
      <c r="BH64" s="83"/>
    </row>
    <row r="65" spans="60:60" s="33" customFormat="1" ht="12">
      <c r="BH65" s="83"/>
    </row>
    <row r="66" spans="60:60" s="33" customFormat="1" ht="12">
      <c r="BH66" s="83"/>
    </row>
    <row r="67" spans="60:60" s="33" customFormat="1" ht="12">
      <c r="BH67" s="83"/>
    </row>
    <row r="68" spans="60:60" s="33" customFormat="1" ht="12">
      <c r="BH68" s="83"/>
    </row>
    <row r="69" spans="60:60" s="33" customFormat="1" ht="12">
      <c r="BH69" s="83"/>
    </row>
    <row r="70" spans="60:60" s="33" customFormat="1" ht="12">
      <c r="BH70" s="83"/>
    </row>
    <row r="71" spans="60:60" s="33" customFormat="1" ht="12">
      <c r="BH71" s="83"/>
    </row>
    <row r="72" spans="60:60" s="33" customFormat="1" ht="12">
      <c r="BH72" s="83"/>
    </row>
    <row r="73" spans="60:60" s="33" customFormat="1" ht="12">
      <c r="BH73" s="83"/>
    </row>
    <row r="74" spans="60:60" s="33" customFormat="1" ht="12">
      <c r="BH74" s="83"/>
    </row>
    <row r="75" spans="60:60" s="33" customFormat="1" ht="12">
      <c r="BH75" s="83"/>
    </row>
    <row r="76" spans="60:60" s="33" customFormat="1" ht="12">
      <c r="BH76" s="83"/>
    </row>
    <row r="77" spans="60:60" s="33" customFormat="1" ht="12">
      <c r="BH77" s="83"/>
    </row>
    <row r="78" spans="60:60" s="33" customFormat="1" ht="12">
      <c r="BH78" s="83"/>
    </row>
    <row r="79" spans="60:60" s="33" customFormat="1" ht="12">
      <c r="BH79" s="83"/>
    </row>
    <row r="80" spans="60:60" s="33" customFormat="1" ht="12">
      <c r="BH80" s="83"/>
    </row>
    <row r="81" spans="60:60" s="33" customFormat="1" ht="12">
      <c r="BH81" s="83"/>
    </row>
    <row r="82" spans="60:60" s="33" customFormat="1" ht="12">
      <c r="BH82" s="83"/>
    </row>
    <row r="83" spans="60:60" s="33" customFormat="1" ht="12">
      <c r="BH83" s="83"/>
    </row>
    <row r="84" spans="60:60" s="33" customFormat="1" ht="12">
      <c r="BH84" s="83"/>
    </row>
    <row r="85" spans="60:60" s="33" customFormat="1" ht="12">
      <c r="BH85" s="83"/>
    </row>
    <row r="86" spans="60:60" s="33" customFormat="1" ht="12">
      <c r="BH86" s="83"/>
    </row>
    <row r="87" spans="60:60" s="33" customFormat="1" ht="12">
      <c r="BH87" s="83"/>
    </row>
    <row r="88" spans="60:60" s="33" customFormat="1" ht="12">
      <c r="BH88" s="83"/>
    </row>
    <row r="89" spans="60:60" s="33" customFormat="1" ht="12">
      <c r="BH89" s="83"/>
    </row>
    <row r="90" spans="60:60" s="33" customFormat="1" ht="12">
      <c r="BH90" s="83"/>
    </row>
    <row r="91" spans="60:60" s="33" customFormat="1" ht="12">
      <c r="BH91" s="83"/>
    </row>
    <row r="92" spans="60:60" s="33" customFormat="1" ht="12">
      <c r="BH92" s="83"/>
    </row>
    <row r="93" spans="60:60" s="33" customFormat="1" ht="12">
      <c r="BH93" s="83"/>
    </row>
    <row r="94" spans="60:60" s="33" customFormat="1" ht="12">
      <c r="BH94" s="83"/>
    </row>
    <row r="95" spans="60:60" s="33" customFormat="1" ht="12">
      <c r="BH95" s="83"/>
    </row>
    <row r="96" spans="60:60" s="33" customFormat="1" ht="12">
      <c r="BH96" s="83"/>
    </row>
    <row r="97" spans="60:60" s="33" customFormat="1" ht="12">
      <c r="BH97" s="83"/>
    </row>
    <row r="98" spans="60:60" s="33" customFormat="1" ht="12">
      <c r="BH98" s="83"/>
    </row>
    <row r="99" spans="60:60" s="33" customFormat="1" ht="12">
      <c r="BH99" s="83"/>
    </row>
    <row r="100" spans="60:60" s="33" customFormat="1" ht="12">
      <c r="BH100" s="83"/>
    </row>
    <row r="101" spans="60:60" s="33" customFormat="1" ht="12">
      <c r="BH101" s="83"/>
    </row>
    <row r="102" spans="60:60" s="33" customFormat="1" ht="12">
      <c r="BH102" s="83"/>
    </row>
    <row r="103" spans="60:60" s="33" customFormat="1" ht="12">
      <c r="BH103" s="83"/>
    </row>
    <row r="104" spans="60:60" s="33" customFormat="1" ht="12">
      <c r="BH104" s="83"/>
    </row>
    <row r="105" spans="60:60" s="33" customFormat="1" ht="12">
      <c r="BH105" s="83"/>
    </row>
    <row r="106" spans="60:60" s="33" customFormat="1" ht="12">
      <c r="BH106" s="83"/>
    </row>
    <row r="107" spans="60:60" s="33" customFormat="1" ht="12">
      <c r="BH107" s="83"/>
    </row>
    <row r="108" spans="60:60" s="33" customFormat="1" ht="12">
      <c r="BH108" s="83"/>
    </row>
    <row r="109" spans="60:60" s="33" customFormat="1" ht="12">
      <c r="BH109" s="83"/>
    </row>
    <row r="110" spans="60:60" s="33" customFormat="1" ht="12">
      <c r="BH110" s="83"/>
    </row>
    <row r="111" spans="60:60" s="33" customFormat="1" ht="12">
      <c r="BH111" s="83"/>
    </row>
    <row r="112" spans="60:60" s="33" customFormat="1" ht="12">
      <c r="BH112" s="83"/>
    </row>
    <row r="113" spans="59:60" s="33" customFormat="1" ht="12">
      <c r="BH113" s="83"/>
    </row>
    <row r="114" spans="59:60" s="33" customFormat="1" ht="12">
      <c r="BH114" s="83"/>
    </row>
    <row r="115" spans="59:60" s="33" customFormat="1" ht="12">
      <c r="BH115" s="83"/>
    </row>
    <row r="116" spans="59:60" s="33" customFormat="1" ht="12">
      <c r="BH116" s="83"/>
    </row>
    <row r="117" spans="59:60" s="33" customFormat="1" ht="12">
      <c r="BH117" s="83"/>
    </row>
    <row r="118" spans="59:60" s="33" customFormat="1" ht="12">
      <c r="BH118" s="83"/>
    </row>
    <row r="119" spans="59:60" s="33" customFormat="1" ht="12">
      <c r="BH119" s="83"/>
    </row>
    <row r="120" spans="59:60" s="33" customFormat="1" ht="12">
      <c r="BH120" s="83"/>
    </row>
    <row r="121" spans="59:60" s="33" customFormat="1" ht="12">
      <c r="BH121" s="83"/>
    </row>
    <row r="122" spans="59:60" s="33" customFormat="1" ht="12">
      <c r="BH122" s="83"/>
    </row>
    <row r="123" spans="59:60" s="33" customFormat="1" ht="12">
      <c r="BH123" s="83"/>
    </row>
    <row r="124" spans="59:60" s="33" customFormat="1" ht="12">
      <c r="BH124" s="83"/>
    </row>
    <row r="125" spans="59:60" s="33" customFormat="1" ht="12">
      <c r="BH125" s="83"/>
    </row>
    <row r="126" spans="59:60" s="33" customFormat="1" ht="12">
      <c r="BH126" s="83"/>
    </row>
    <row r="127" spans="59:60" s="33" customFormat="1" ht="12">
      <c r="BH127" s="83"/>
    </row>
    <row r="128" spans="59:60" s="33" customFormat="1">
      <c r="BG128" s="34"/>
      <c r="BH128" s="84"/>
    </row>
    <row r="129" spans="1:61" s="33" customFormat="1">
      <c r="BG129" s="34"/>
      <c r="BH129" s="84"/>
      <c r="BI129" s="34"/>
    </row>
    <row r="130" spans="1:61" s="33" customFormat="1">
      <c r="BG130" s="34"/>
      <c r="BH130" s="84"/>
      <c r="BI130" s="34"/>
    </row>
    <row r="131" spans="1:61" s="33" customFormat="1">
      <c r="BG131" s="34"/>
      <c r="BH131" s="84"/>
      <c r="BI131" s="34"/>
    </row>
    <row r="132" spans="1:61" s="33" customFormat="1">
      <c r="BC132" s="34"/>
      <c r="BD132" s="34"/>
      <c r="BE132" s="34"/>
      <c r="BG132" s="34"/>
      <c r="BH132" s="84"/>
      <c r="BI132" s="34"/>
    </row>
    <row r="133" spans="1:6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</row>
    <row r="134" spans="1:6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</row>
    <row r="135" spans="1:6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</row>
  </sheetData>
  <sheetProtection sheet="1" objects="1" scenarios="1"/>
  <mergeCells count="229">
    <mergeCell ref="A39:B39"/>
    <mergeCell ref="C38:G38"/>
    <mergeCell ref="C39:G39"/>
    <mergeCell ref="H38:T38"/>
    <mergeCell ref="AJ38:AL38"/>
    <mergeCell ref="AJ39:AL39"/>
    <mergeCell ref="U38:AF38"/>
    <mergeCell ref="U39:AF39"/>
    <mergeCell ref="AW39:AZ39"/>
    <mergeCell ref="AP39:AS39"/>
    <mergeCell ref="AT38:AV38"/>
    <mergeCell ref="AT39:AV39"/>
    <mergeCell ref="AW38:AZ38"/>
    <mergeCell ref="AP38:AS38"/>
    <mergeCell ref="T27:AF27"/>
    <mergeCell ref="AM38:AO38"/>
    <mergeCell ref="AM39:AO39"/>
    <mergeCell ref="H39:T39"/>
    <mergeCell ref="AG38:AI38"/>
    <mergeCell ref="AG39:AI39"/>
    <mergeCell ref="AW37:AZ37"/>
    <mergeCell ref="A41:K41"/>
    <mergeCell ref="L41:O41"/>
    <mergeCell ref="AJ41:AL41"/>
    <mergeCell ref="AM41:AO41"/>
    <mergeCell ref="A35:B35"/>
    <mergeCell ref="C35:G35"/>
    <mergeCell ref="H35:T35"/>
    <mergeCell ref="U35:AF35"/>
    <mergeCell ref="AG35:AI35"/>
    <mergeCell ref="AJ35:AL35"/>
    <mergeCell ref="AM35:AO35"/>
    <mergeCell ref="AP35:AS35"/>
    <mergeCell ref="AT35:AV35"/>
    <mergeCell ref="AW33:AZ33"/>
    <mergeCell ref="A34:B34"/>
    <mergeCell ref="C34:G34"/>
    <mergeCell ref="A38:B38"/>
    <mergeCell ref="T18:AF18"/>
    <mergeCell ref="T21:AF21"/>
    <mergeCell ref="AW36:AZ36"/>
    <mergeCell ref="A37:B37"/>
    <mergeCell ref="C37:G37"/>
    <mergeCell ref="H37:T37"/>
    <mergeCell ref="U37:AF37"/>
    <mergeCell ref="AG37:AI37"/>
    <mergeCell ref="AJ37:AL37"/>
    <mergeCell ref="AM37:AO37"/>
    <mergeCell ref="AP37:AS37"/>
    <mergeCell ref="AT37:AV37"/>
    <mergeCell ref="AW35:AZ35"/>
    <mergeCell ref="A36:B36"/>
    <mergeCell ref="C36:G36"/>
    <mergeCell ref="H36:T36"/>
    <mergeCell ref="U36:AF36"/>
    <mergeCell ref="AG36:AI36"/>
    <mergeCell ref="AJ36:AL36"/>
    <mergeCell ref="AM36:AO36"/>
    <mergeCell ref="AP36:AS36"/>
    <mergeCell ref="AT36:AV36"/>
    <mergeCell ref="AW34:AZ34"/>
    <mergeCell ref="T24:AF24"/>
    <mergeCell ref="H34:T34"/>
    <mergeCell ref="U34:AF34"/>
    <mergeCell ref="AG34:AI34"/>
    <mergeCell ref="AJ34:AL34"/>
    <mergeCell ref="AM34:AO34"/>
    <mergeCell ref="AP34:AS34"/>
    <mergeCell ref="AT34:AV34"/>
    <mergeCell ref="AW32:AZ32"/>
    <mergeCell ref="A33:B33"/>
    <mergeCell ref="C33:G33"/>
    <mergeCell ref="H33:T33"/>
    <mergeCell ref="U33:AF33"/>
    <mergeCell ref="AG33:AI33"/>
    <mergeCell ref="AJ33:AL33"/>
    <mergeCell ref="AM33:AO33"/>
    <mergeCell ref="AP33:AS33"/>
    <mergeCell ref="AT33:AV33"/>
    <mergeCell ref="AW31:AZ31"/>
    <mergeCell ref="A32:B32"/>
    <mergeCell ref="C32:G32"/>
    <mergeCell ref="H32:T32"/>
    <mergeCell ref="U32:AF32"/>
    <mergeCell ref="AG32:AI32"/>
    <mergeCell ref="AJ32:AL32"/>
    <mergeCell ref="AM32:AO32"/>
    <mergeCell ref="AP32:AS32"/>
    <mergeCell ref="AT32:AV32"/>
    <mergeCell ref="A31:B31"/>
    <mergeCell ref="C31:F31"/>
    <mergeCell ref="H31:T31"/>
    <mergeCell ref="U31:AF31"/>
    <mergeCell ref="AG31:AI31"/>
    <mergeCell ref="AJ31:AL31"/>
    <mergeCell ref="AM31:AO31"/>
    <mergeCell ref="AP31:AS31"/>
    <mergeCell ref="AT31:AV31"/>
    <mergeCell ref="AW28:AZ28"/>
    <mergeCell ref="Z28:AA28"/>
    <mergeCell ref="AB28:AL28"/>
    <mergeCell ref="AM28:AN28"/>
    <mergeCell ref="AO28:AQ28"/>
    <mergeCell ref="AR28:AT28"/>
    <mergeCell ref="AU28:AV28"/>
    <mergeCell ref="A28:K28"/>
    <mergeCell ref="L28:M28"/>
    <mergeCell ref="N28:P28"/>
    <mergeCell ref="Q28:R28"/>
    <mergeCell ref="S28:U28"/>
    <mergeCell ref="V28:Y28"/>
    <mergeCell ref="AB25:AL25"/>
    <mergeCell ref="AM25:AN25"/>
    <mergeCell ref="AO25:AQ25"/>
    <mergeCell ref="AR25:AT25"/>
    <mergeCell ref="AU25:AV25"/>
    <mergeCell ref="AW25:AZ25"/>
    <mergeCell ref="AW22:AZ22"/>
    <mergeCell ref="A25:K25"/>
    <mergeCell ref="L25:M25"/>
    <mergeCell ref="N25:P25"/>
    <mergeCell ref="Q25:R25"/>
    <mergeCell ref="S25:U25"/>
    <mergeCell ref="V25:Y25"/>
    <mergeCell ref="Z25:AA25"/>
    <mergeCell ref="Z22:AA22"/>
    <mergeCell ref="AB22:AL22"/>
    <mergeCell ref="AM22:AN22"/>
    <mergeCell ref="AO22:AQ22"/>
    <mergeCell ref="AR22:AT22"/>
    <mergeCell ref="AU22:AV22"/>
    <mergeCell ref="AO19:AQ19"/>
    <mergeCell ref="AR19:AT19"/>
    <mergeCell ref="AU19:AV19"/>
    <mergeCell ref="AW19:AZ19"/>
    <mergeCell ref="A22:K22"/>
    <mergeCell ref="L22:M22"/>
    <mergeCell ref="N22:P22"/>
    <mergeCell ref="Q22:R22"/>
    <mergeCell ref="S22:U22"/>
    <mergeCell ref="V22:Y22"/>
    <mergeCell ref="A19:K19"/>
    <mergeCell ref="L19:M19"/>
    <mergeCell ref="N19:P19"/>
    <mergeCell ref="Q19:R19"/>
    <mergeCell ref="S19:U19"/>
    <mergeCell ref="V19:Y19"/>
    <mergeCell ref="Z19:AA19"/>
    <mergeCell ref="AB19:AL19"/>
    <mergeCell ref="AM19:AN19"/>
    <mergeCell ref="AM10:AN10"/>
    <mergeCell ref="AO10:AQ10"/>
    <mergeCell ref="AR10:AT10"/>
    <mergeCell ref="AU10:AV10"/>
    <mergeCell ref="AW10:AZ10"/>
    <mergeCell ref="AU7:AV7"/>
    <mergeCell ref="AW7:AZ7"/>
    <mergeCell ref="A10:K10"/>
    <mergeCell ref="L10:M10"/>
    <mergeCell ref="N10:P10"/>
    <mergeCell ref="Q10:R10"/>
    <mergeCell ref="S10:U10"/>
    <mergeCell ref="V10:Y10"/>
    <mergeCell ref="Z10:AA10"/>
    <mergeCell ref="AB10:AL10"/>
    <mergeCell ref="V7:Y7"/>
    <mergeCell ref="Z7:AA7"/>
    <mergeCell ref="AB7:AL7"/>
    <mergeCell ref="AM7:AN7"/>
    <mergeCell ref="AO7:AQ7"/>
    <mergeCell ref="AR7:AT7"/>
    <mergeCell ref="T9:AF9"/>
    <mergeCell ref="AO6:AQ6"/>
    <mergeCell ref="AR6:AT6"/>
    <mergeCell ref="AU6:AV6"/>
    <mergeCell ref="AW6:AZ6"/>
    <mergeCell ref="A7:K7"/>
    <mergeCell ref="L7:M7"/>
    <mergeCell ref="N7:P7"/>
    <mergeCell ref="Q7:R7"/>
    <mergeCell ref="S7:U7"/>
    <mergeCell ref="Z16:AA16"/>
    <mergeCell ref="AB16:AL16"/>
    <mergeCell ref="AM16:AN16"/>
    <mergeCell ref="AO16:AQ16"/>
    <mergeCell ref="A2:B2"/>
    <mergeCell ref="C2:R2"/>
    <mergeCell ref="U2:AC2"/>
    <mergeCell ref="AD2:AO2"/>
    <mergeCell ref="AR2:AZ2"/>
    <mergeCell ref="A3:F3"/>
    <mergeCell ref="G3:R3"/>
    <mergeCell ref="U3:AC3"/>
    <mergeCell ref="AD3:AO3"/>
    <mergeCell ref="AR3:AZ3"/>
    <mergeCell ref="T5:AF5"/>
    <mergeCell ref="A6:K6"/>
    <mergeCell ref="L6:M6"/>
    <mergeCell ref="N6:P6"/>
    <mergeCell ref="Q6:R6"/>
    <mergeCell ref="S6:U6"/>
    <mergeCell ref="V6:Y6"/>
    <mergeCell ref="Z6:AA6"/>
    <mergeCell ref="AB6:AL6"/>
    <mergeCell ref="AM6:AN6"/>
    <mergeCell ref="AR16:AT16"/>
    <mergeCell ref="AU16:AV16"/>
    <mergeCell ref="AW16:AZ16"/>
    <mergeCell ref="T12:AF12"/>
    <mergeCell ref="A13:K13"/>
    <mergeCell ref="L13:M13"/>
    <mergeCell ref="N13:P13"/>
    <mergeCell ref="Q13:R13"/>
    <mergeCell ref="S13:U13"/>
    <mergeCell ref="V13:Y13"/>
    <mergeCell ref="Z13:AA13"/>
    <mergeCell ref="AB13:AL13"/>
    <mergeCell ref="AM13:AN13"/>
    <mergeCell ref="AO13:AQ13"/>
    <mergeCell ref="AR13:AT13"/>
    <mergeCell ref="AU13:AV13"/>
    <mergeCell ref="AW13:AZ13"/>
    <mergeCell ref="T15:AF15"/>
    <mergeCell ref="A16:K16"/>
    <mergeCell ref="L16:M16"/>
    <mergeCell ref="N16:P16"/>
    <mergeCell ref="Q16:R16"/>
    <mergeCell ref="S16:U16"/>
    <mergeCell ref="V16:Y16"/>
  </mergeCells>
  <dataValidations count="2">
    <dataValidation type="list" allowBlank="1" showInputMessage="1" showErrorMessage="1" sqref="H40:T40">
      <formula1>$BG$25:$BG$25</formula1>
    </dataValidation>
    <dataValidation type="list" allowBlank="1" showInputMessage="1" showErrorMessage="1" sqref="A28:K28 A13:K14 AB13:AL14 A10:K11 H32:T39 A7:K8 AB7:AL8 AB28:AL28 AB25:AL26 A19:K20 AB19:AL20 A22:K23 AB22:AL23 A25:K26 AB10:AL11 A16:K17 AB16:AL17">
      <formula1>$BG$6:$BG$26</formula1>
    </dataValidation>
  </dataValidations>
  <pageMargins left="0.70866141732283472" right="0.51181102362204722" top="0.15748031496062992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A1:BY146"/>
  <sheetViews>
    <sheetView topLeftCell="A22" zoomScaleNormal="100" workbookViewId="0">
      <selection activeCell="BF8" sqref="BF8:BI8"/>
    </sheetView>
  </sheetViews>
  <sheetFormatPr defaultColWidth="1.7109375" defaultRowHeight="15.75"/>
  <cols>
    <col min="1" max="62" width="1.7109375" style="34"/>
    <col min="63" max="63" width="4.85546875" style="34" bestFit="1" customWidth="1"/>
    <col min="64" max="16384" width="1.7109375" style="34"/>
  </cols>
  <sheetData>
    <row r="1" spans="1:77" s="11" customFormat="1" ht="120" customHeight="1">
      <c r="A1" s="10"/>
    </row>
    <row r="2" spans="1:77" s="39" customFormat="1" ht="14.1" customHeight="1">
      <c r="A2" s="268" t="s">
        <v>1354</v>
      </c>
      <c r="B2" s="269"/>
      <c r="C2" s="266" t="e">
        <f>#REF!</f>
        <v>#REF!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7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69" t="e">
        <f>#REF!</f>
        <v>#REF!</v>
      </c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70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</row>
    <row r="3" spans="1:77" s="39" customFormat="1" ht="14.1" customHeight="1">
      <c r="A3" s="268" t="s">
        <v>19</v>
      </c>
      <c r="B3" s="269"/>
      <c r="C3" s="269"/>
      <c r="D3" s="269"/>
      <c r="E3" s="269"/>
      <c r="F3" s="269"/>
      <c r="G3" s="266" t="e">
        <f>#REF!</f>
        <v>#REF!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69" t="e">
        <f>#REF!</f>
        <v>#REF!</v>
      </c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70"/>
      <c r="AP3" s="40"/>
      <c r="AR3" s="265" t="e">
        <f>#REF!</f>
        <v>#REF!</v>
      </c>
      <c r="AS3" s="266"/>
      <c r="AT3" s="266"/>
      <c r="AU3" s="266"/>
      <c r="AV3" s="266"/>
      <c r="AW3" s="266"/>
      <c r="AX3" s="266"/>
      <c r="AY3" s="266"/>
      <c r="AZ3" s="267"/>
    </row>
    <row r="4" spans="1:77" s="13" customFormat="1" ht="14.1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E4" s="14">
        <f>'[1]car 8'!BF7</f>
        <v>0</v>
      </c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13" customFormat="1" ht="14.1" customHeight="1">
      <c r="V5" s="306" t="s">
        <v>1357</v>
      </c>
      <c r="W5" s="307"/>
      <c r="X5" s="307"/>
      <c r="Y5" s="307"/>
      <c r="Z5" s="307"/>
      <c r="AA5" s="307"/>
      <c r="AB5" s="307"/>
      <c r="AC5" s="307"/>
      <c r="AD5" s="307"/>
      <c r="AE5" s="12"/>
      <c r="AF5" s="12"/>
      <c r="AG5" s="12"/>
    </row>
    <row r="6" spans="1:77" s="12" customFormat="1" ht="14.1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</row>
    <row r="7" spans="1:77" s="17" customFormat="1" ht="14.1" customHeight="1">
      <c r="A7" s="258" t="e">
        <f>#REF!</f>
        <v>#REF!</v>
      </c>
      <c r="B7" s="259"/>
      <c r="C7" s="259"/>
      <c r="D7" s="259"/>
      <c r="E7" s="259"/>
      <c r="F7" s="259"/>
      <c r="G7" s="259"/>
      <c r="H7" s="259"/>
      <c r="I7" s="259"/>
      <c r="J7" s="259"/>
      <c r="K7" s="260"/>
      <c r="L7" s="248" t="str">
        <f>IF(OR(ISBLANK(N7),ISBLANK(AO7)),"",IF(N7&gt;AO7,2,IF(N7=AO7,1,0)))</f>
        <v/>
      </c>
      <c r="M7" s="248"/>
      <c r="N7" s="228"/>
      <c r="O7" s="229"/>
      <c r="P7" s="230"/>
      <c r="Q7" s="228"/>
      <c r="R7" s="229"/>
      <c r="S7" s="228"/>
      <c r="T7" s="229"/>
      <c r="U7" s="230"/>
      <c r="V7" s="304" t="str">
        <f>IF(ISBLANK(Q7),"",ROUNDDOWN(N7/Q7,3))</f>
        <v/>
      </c>
      <c r="W7" s="304"/>
      <c r="X7" s="304"/>
      <c r="Y7" s="304"/>
      <c r="Z7" s="253" t="s">
        <v>1364</v>
      </c>
      <c r="AA7" s="254"/>
      <c r="AB7" s="258" t="e">
        <f>#REF!</f>
        <v>#REF!</v>
      </c>
      <c r="AC7" s="259"/>
      <c r="AD7" s="259"/>
      <c r="AE7" s="259"/>
      <c r="AF7" s="259"/>
      <c r="AG7" s="259"/>
      <c r="AH7" s="259"/>
      <c r="AI7" s="259"/>
      <c r="AJ7" s="259"/>
      <c r="AK7" s="259"/>
      <c r="AL7" s="260"/>
      <c r="AM7" s="218" t="str">
        <f>IF(OR(ISBLANK(N7),ISBLANK(AO7)),"",IF(N7&gt;AO7,0,IF(N7=AO7,1,2)))</f>
        <v/>
      </c>
      <c r="AN7" s="218"/>
      <c r="AO7" s="228"/>
      <c r="AP7" s="229"/>
      <c r="AQ7" s="230"/>
      <c r="AR7" s="228"/>
      <c r="AS7" s="229"/>
      <c r="AT7" s="230"/>
      <c r="AU7" s="218" t="str">
        <f>IF(ISBLANK(Q7),"",Q7)</f>
        <v/>
      </c>
      <c r="AV7" s="218"/>
      <c r="AW7" s="304" t="str">
        <f>IF(ISTEXT(AU7),"",ROUNDDOWN(AO7/AU7,3))</f>
        <v/>
      </c>
      <c r="AX7" s="304"/>
      <c r="AY7" s="304"/>
      <c r="AZ7" s="304"/>
      <c r="BB7" s="41"/>
      <c r="BF7" s="17" t="e">
        <f>#REF!</f>
        <v>#REF!</v>
      </c>
    </row>
    <row r="8" spans="1:77" s="17" customFormat="1" ht="14.1" customHeight="1">
      <c r="A8" s="258" t="e">
        <f>#REF!</f>
        <v>#REF!</v>
      </c>
      <c r="B8" s="259"/>
      <c r="C8" s="259"/>
      <c r="D8" s="259"/>
      <c r="E8" s="259"/>
      <c r="F8" s="259"/>
      <c r="G8" s="259"/>
      <c r="H8" s="259"/>
      <c r="I8" s="259"/>
      <c r="J8" s="259"/>
      <c r="K8" s="260"/>
      <c r="L8" s="248" t="str">
        <f>IF(OR(ISBLANK(N8),ISBLANK(AO8)),"",IF(N8&gt;AO8,2,IF(N8=AO8,1,0)))</f>
        <v/>
      </c>
      <c r="M8" s="248"/>
      <c r="N8" s="228"/>
      <c r="O8" s="229"/>
      <c r="P8" s="230"/>
      <c r="Q8" s="228"/>
      <c r="R8" s="229"/>
      <c r="S8" s="228"/>
      <c r="T8" s="229"/>
      <c r="U8" s="230"/>
      <c r="V8" s="304" t="str">
        <f>IF(ISBLANK(Q8),"",ROUNDDOWN(N8/Q8,3))</f>
        <v/>
      </c>
      <c r="W8" s="304"/>
      <c r="X8" s="304"/>
      <c r="Y8" s="304"/>
      <c r="Z8" s="253" t="s">
        <v>1364</v>
      </c>
      <c r="AA8" s="254"/>
      <c r="AB8" s="258" t="e">
        <f>#REF!</f>
        <v>#REF!</v>
      </c>
      <c r="AC8" s="259"/>
      <c r="AD8" s="259"/>
      <c r="AE8" s="259"/>
      <c r="AF8" s="259"/>
      <c r="AG8" s="259"/>
      <c r="AH8" s="259"/>
      <c r="AI8" s="259"/>
      <c r="AJ8" s="259"/>
      <c r="AK8" s="259"/>
      <c r="AL8" s="260"/>
      <c r="AM8" s="218" t="str">
        <f>IF(OR(ISBLANK(N8),ISBLANK(AO8)),"",IF(N8&gt;AO8,0,IF(N8=AO8,1,2)))</f>
        <v/>
      </c>
      <c r="AN8" s="218"/>
      <c r="AO8" s="228"/>
      <c r="AP8" s="229"/>
      <c r="AQ8" s="230"/>
      <c r="AR8" s="228"/>
      <c r="AS8" s="229"/>
      <c r="AT8" s="230"/>
      <c r="AU8" s="218" t="str">
        <f>IF(ISBLANK(Q8),"",Q8)</f>
        <v/>
      </c>
      <c r="AV8" s="218"/>
      <c r="AW8" s="304" t="str">
        <f>IF(ISTEXT(AU8),"",ROUNDDOWN(AO8/AU8,3))</f>
        <v/>
      </c>
      <c r="AX8" s="304"/>
      <c r="AY8" s="304"/>
      <c r="AZ8" s="304"/>
      <c r="BB8" s="41"/>
      <c r="BF8" s="256" t="e">
        <f>#REF!</f>
        <v>#REF!</v>
      </c>
      <c r="BG8" s="257"/>
      <c r="BH8" s="257"/>
      <c r="BI8" s="257"/>
      <c r="BJ8" s="35"/>
      <c r="BK8" s="17" t="e">
        <f>#REF!</f>
        <v>#REF!</v>
      </c>
    </row>
    <row r="9" spans="1:77" s="17" customFormat="1" ht="14.1" customHeight="1">
      <c r="A9" s="258" t="e">
        <f>#REF!</f>
        <v>#REF!</v>
      </c>
      <c r="B9" s="259"/>
      <c r="C9" s="259"/>
      <c r="D9" s="259"/>
      <c r="E9" s="259"/>
      <c r="F9" s="259"/>
      <c r="G9" s="259"/>
      <c r="H9" s="259"/>
      <c r="I9" s="259"/>
      <c r="J9" s="259"/>
      <c r="K9" s="260"/>
      <c r="L9" s="248" t="str">
        <f>IF(OR(ISBLANK(N9),ISBLANK(AO9)),"",IF(N9&gt;AO9,2,IF(N9=AO9,1,0)))</f>
        <v/>
      </c>
      <c r="M9" s="248"/>
      <c r="N9" s="228"/>
      <c r="O9" s="229"/>
      <c r="P9" s="230"/>
      <c r="Q9" s="228"/>
      <c r="R9" s="229"/>
      <c r="S9" s="228"/>
      <c r="T9" s="229"/>
      <c r="U9" s="230"/>
      <c r="V9" s="304" t="str">
        <f>IF(ISBLANK(Q9),"",ROUNDDOWN(N9/Q9,3))</f>
        <v/>
      </c>
      <c r="W9" s="304"/>
      <c r="X9" s="304"/>
      <c r="Y9" s="304"/>
      <c r="Z9" s="253" t="s">
        <v>1364</v>
      </c>
      <c r="AA9" s="254"/>
      <c r="AB9" s="258" t="e">
        <f>#REF!</f>
        <v>#REF!</v>
      </c>
      <c r="AC9" s="259"/>
      <c r="AD9" s="259"/>
      <c r="AE9" s="259"/>
      <c r="AF9" s="259"/>
      <c r="AG9" s="259"/>
      <c r="AH9" s="259"/>
      <c r="AI9" s="259"/>
      <c r="AJ9" s="259"/>
      <c r="AK9" s="259"/>
      <c r="AL9" s="260"/>
      <c r="AM9" s="218" t="str">
        <f>IF(OR(ISBLANK(N9),ISBLANK(AO9)),"",IF(N9&gt;AO9,0,IF(N9=AO9,1,2)))</f>
        <v/>
      </c>
      <c r="AN9" s="218"/>
      <c r="AO9" s="228"/>
      <c r="AP9" s="229"/>
      <c r="AQ9" s="230"/>
      <c r="AR9" s="228"/>
      <c r="AS9" s="229"/>
      <c r="AT9" s="230"/>
      <c r="AU9" s="218" t="str">
        <f>IF(ISBLANK(Q9),"",Q9)</f>
        <v/>
      </c>
      <c r="AV9" s="218"/>
      <c r="AW9" s="304" t="str">
        <f>IF(ISTEXT(AU9),"",ROUNDDOWN(AO9/AU9,3))</f>
        <v/>
      </c>
      <c r="AX9" s="304"/>
      <c r="AY9" s="304"/>
      <c r="AZ9" s="304"/>
      <c r="BB9" s="41"/>
      <c r="BF9" s="256" t="e">
        <f>#REF!</f>
        <v>#REF!</v>
      </c>
      <c r="BG9" s="257"/>
      <c r="BH9" s="257"/>
      <c r="BI9" s="257"/>
      <c r="BJ9" s="35"/>
      <c r="BK9" s="17" t="e">
        <f>#REF!</f>
        <v>#REF!</v>
      </c>
    </row>
    <row r="10" spans="1:77" s="17" customFormat="1" ht="14.1" customHeight="1">
      <c r="A10" s="258" t="e">
        <f>#REF!</f>
        <v>#REF!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60"/>
      <c r="L10" s="248" t="str">
        <f>IF(OR(ISBLANK(N10),ISBLANK(AO10)),"",IF(N10&gt;AO10,2,IF(N10=AO10,1,0)))</f>
        <v/>
      </c>
      <c r="M10" s="248"/>
      <c r="N10" s="227"/>
      <c r="O10" s="227"/>
      <c r="P10" s="227"/>
      <c r="Q10" s="228"/>
      <c r="R10" s="229"/>
      <c r="S10" s="227"/>
      <c r="T10" s="227"/>
      <c r="U10" s="227"/>
      <c r="V10" s="304" t="str">
        <f>IF(ISBLANK(Q10),"",ROUNDDOWN(N10/Q10,3))</f>
        <v/>
      </c>
      <c r="W10" s="304"/>
      <c r="X10" s="304"/>
      <c r="Y10" s="304"/>
      <c r="Z10" s="249" t="s">
        <v>1364</v>
      </c>
      <c r="AA10" s="249"/>
      <c r="AB10" s="258" t="e">
        <f>#REF!</f>
        <v>#REF!</v>
      </c>
      <c r="AC10" s="259"/>
      <c r="AD10" s="259"/>
      <c r="AE10" s="259"/>
      <c r="AF10" s="259"/>
      <c r="AG10" s="259"/>
      <c r="AH10" s="259"/>
      <c r="AI10" s="259"/>
      <c r="AJ10" s="259"/>
      <c r="AK10" s="259"/>
      <c r="AL10" s="260"/>
      <c r="AM10" s="218" t="str">
        <f>IF(OR(ISBLANK(N10),ISBLANK(AO10)),"",IF(N10&gt;AO10,0,IF(N10=AO10,1,2)))</f>
        <v/>
      </c>
      <c r="AN10" s="218"/>
      <c r="AO10" s="227"/>
      <c r="AP10" s="227"/>
      <c r="AQ10" s="227"/>
      <c r="AR10" s="227"/>
      <c r="AS10" s="227"/>
      <c r="AT10" s="227"/>
      <c r="AU10" s="218" t="str">
        <f>IF(ISBLANK(Q10),"",Q10)</f>
        <v/>
      </c>
      <c r="AV10" s="218"/>
      <c r="AW10" s="304" t="str">
        <f>IF(ISTEXT(AU10),"",ROUNDDOWN(AO10/AU10,3))</f>
        <v/>
      </c>
      <c r="AX10" s="304"/>
      <c r="AY10" s="304"/>
      <c r="AZ10" s="304"/>
      <c r="BB10" s="41"/>
      <c r="BF10" s="256" t="e">
        <f>#REF!</f>
        <v>#REF!</v>
      </c>
      <c r="BG10" s="257"/>
      <c r="BH10" s="257"/>
      <c r="BI10" s="257"/>
      <c r="BJ10" s="35"/>
      <c r="BK10" s="17" t="e">
        <f>#REF!</f>
        <v>#REF!</v>
      </c>
    </row>
    <row r="11" spans="1:77" s="18" customFormat="1" ht="14.1" customHeight="1">
      <c r="G11" s="19"/>
      <c r="H11" s="19"/>
      <c r="I11" s="19"/>
      <c r="K11" s="19"/>
      <c r="L11" s="20"/>
      <c r="M11" s="21"/>
      <c r="N11" s="21"/>
      <c r="Q11" s="22"/>
      <c r="R11" s="22"/>
      <c r="S11" s="36"/>
      <c r="T11" s="36"/>
      <c r="U11" s="36"/>
      <c r="V11" s="223" t="s">
        <v>1365</v>
      </c>
      <c r="W11" s="224"/>
      <c r="X11" s="224"/>
      <c r="Y11" s="224"/>
      <c r="Z11" s="224"/>
      <c r="AA11" s="224"/>
      <c r="AB11" s="224"/>
      <c r="AC11" s="224"/>
      <c r="AD11" s="224"/>
      <c r="AE11" s="23"/>
      <c r="AF11" s="23"/>
      <c r="AG11" s="23"/>
      <c r="AH11" s="19"/>
      <c r="AJ11" s="20"/>
      <c r="AK11" s="20"/>
      <c r="AL11" s="20"/>
      <c r="AM11" s="21"/>
      <c r="AN11" s="20"/>
      <c r="AO11" s="21"/>
      <c r="AU11" s="22"/>
      <c r="AV11" s="22"/>
      <c r="AW11" s="22"/>
      <c r="AX11" s="255"/>
      <c r="AY11" s="255"/>
      <c r="AZ11" s="255"/>
      <c r="BB11" s="15"/>
      <c r="BF11" s="256" t="e">
        <f>#REF!</f>
        <v>#REF!</v>
      </c>
      <c r="BG11" s="257"/>
      <c r="BH11" s="257"/>
      <c r="BI11" s="257"/>
      <c r="BJ11" s="16"/>
      <c r="BK11" s="17" t="e">
        <f>#REF!</f>
        <v>#REF!</v>
      </c>
    </row>
    <row r="12" spans="1:77" s="17" customFormat="1" ht="14.1" customHeight="1">
      <c r="A12" s="250"/>
      <c r="B12" s="251"/>
      <c r="C12" s="251"/>
      <c r="D12" s="251"/>
      <c r="E12" s="251"/>
      <c r="F12" s="251"/>
      <c r="G12" s="251"/>
      <c r="H12" s="251"/>
      <c r="I12" s="251"/>
      <c r="J12" s="251"/>
      <c r="K12" s="252"/>
      <c r="L12" s="248" t="str">
        <f>IF(OR(ISBLANK(N12),ISBLANK(AO12)),"",IF(N12&gt;AO12,2,IF(N12=AO12,1,0)))</f>
        <v/>
      </c>
      <c r="M12" s="248"/>
      <c r="N12" s="228"/>
      <c r="O12" s="229"/>
      <c r="P12" s="230"/>
      <c r="Q12" s="228"/>
      <c r="R12" s="229"/>
      <c r="S12" s="228"/>
      <c r="T12" s="229"/>
      <c r="U12" s="230"/>
      <c r="V12" s="304" t="str">
        <f>IF(ISBLANK(Q12),"",ROUNDDOWN(N12/Q12,3))</f>
        <v/>
      </c>
      <c r="W12" s="304"/>
      <c r="X12" s="304"/>
      <c r="Y12" s="304"/>
      <c r="Z12" s="253" t="s">
        <v>1364</v>
      </c>
      <c r="AA12" s="254"/>
      <c r="AB12" s="250"/>
      <c r="AC12" s="251"/>
      <c r="AD12" s="251"/>
      <c r="AE12" s="251"/>
      <c r="AF12" s="251"/>
      <c r="AG12" s="251"/>
      <c r="AH12" s="251"/>
      <c r="AI12" s="251"/>
      <c r="AJ12" s="251"/>
      <c r="AK12" s="251"/>
      <c r="AL12" s="252"/>
      <c r="AM12" s="218" t="str">
        <f>IF(OR(ISBLANK(N12),ISBLANK(AO12)),"",IF(N12&gt;AO12,0,IF(N12=AO12,1,2)))</f>
        <v/>
      </c>
      <c r="AN12" s="218"/>
      <c r="AO12" s="228"/>
      <c r="AP12" s="229"/>
      <c r="AQ12" s="230"/>
      <c r="AR12" s="228"/>
      <c r="AS12" s="229"/>
      <c r="AT12" s="230"/>
      <c r="AU12" s="218" t="str">
        <f>IF(ISBLANK(Q12),"",Q12)</f>
        <v/>
      </c>
      <c r="AV12" s="218"/>
      <c r="AW12" s="304" t="str">
        <f>IF(ISTEXT(AU12),"",ROUNDDOWN(AO12/AU12,3))</f>
        <v/>
      </c>
      <c r="AX12" s="304"/>
      <c r="AY12" s="304"/>
      <c r="AZ12" s="304"/>
      <c r="BB12" s="41"/>
      <c r="BF12" s="256" t="e">
        <f>#REF!</f>
        <v>#REF!</v>
      </c>
      <c r="BG12" s="257"/>
      <c r="BH12" s="257"/>
      <c r="BI12" s="257"/>
      <c r="BJ12" s="35"/>
      <c r="BK12" s="17" t="e">
        <f>#REF!</f>
        <v>#REF!</v>
      </c>
    </row>
    <row r="13" spans="1:77" s="17" customFormat="1" ht="14.1" customHeight="1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2"/>
      <c r="L13" s="248" t="str">
        <f>IF(OR(ISBLANK(N13),ISBLANK(AO13)),"",IF(N13&gt;AO13,2,IF(N13=AO13,1,0)))</f>
        <v/>
      </c>
      <c r="M13" s="248"/>
      <c r="N13" s="228"/>
      <c r="O13" s="229"/>
      <c r="P13" s="230"/>
      <c r="Q13" s="228"/>
      <c r="R13" s="229"/>
      <c r="S13" s="228"/>
      <c r="T13" s="229"/>
      <c r="U13" s="230"/>
      <c r="V13" s="304" t="str">
        <f>IF(ISBLANK(Q13),"",ROUNDDOWN(N13/Q13,3))</f>
        <v/>
      </c>
      <c r="W13" s="304"/>
      <c r="X13" s="304"/>
      <c r="Y13" s="304"/>
      <c r="Z13" s="253" t="s">
        <v>1364</v>
      </c>
      <c r="AA13" s="254"/>
      <c r="AB13" s="250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18" t="str">
        <f>IF(OR(ISBLANK(N13),ISBLANK(AO13)),"",IF(N13&gt;AO13,0,IF(N13=AO13,1,2)))</f>
        <v/>
      </c>
      <c r="AN13" s="218"/>
      <c r="AO13" s="228"/>
      <c r="AP13" s="229"/>
      <c r="AQ13" s="230"/>
      <c r="AR13" s="228"/>
      <c r="AS13" s="229"/>
      <c r="AT13" s="230"/>
      <c r="AU13" s="218" t="str">
        <f>IF(ISBLANK(Q13),"",Q13)</f>
        <v/>
      </c>
      <c r="AV13" s="218"/>
      <c r="AW13" s="304" t="str">
        <f>IF(ISTEXT(AU13),"",ROUNDDOWN(AO13/AU13,3))</f>
        <v/>
      </c>
      <c r="AX13" s="304"/>
      <c r="AY13" s="304"/>
      <c r="AZ13" s="304"/>
      <c r="BB13" s="41"/>
      <c r="BF13" s="256" t="e">
        <f>#REF!</f>
        <v>#REF!</v>
      </c>
      <c r="BG13" s="257"/>
      <c r="BH13" s="257"/>
      <c r="BI13" s="257"/>
      <c r="BJ13" s="35"/>
      <c r="BK13" s="17" t="e">
        <f>#REF!</f>
        <v>#REF!</v>
      </c>
    </row>
    <row r="14" spans="1:77" s="17" customFormat="1" ht="14.1" customHeight="1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2"/>
      <c r="L14" s="248" t="str">
        <f>IF(OR(ISBLANK(N14),ISBLANK(AO14)),"",IF(N14&gt;AO14,2,IF(N14=AO14,1,0)))</f>
        <v/>
      </c>
      <c r="M14" s="248"/>
      <c r="N14" s="228"/>
      <c r="O14" s="229"/>
      <c r="P14" s="230"/>
      <c r="Q14" s="228"/>
      <c r="R14" s="229"/>
      <c r="S14" s="228"/>
      <c r="T14" s="229"/>
      <c r="U14" s="230"/>
      <c r="V14" s="304" t="str">
        <f>IF(ISBLANK(Q14),"",ROUNDDOWN(N14/Q14,3))</f>
        <v/>
      </c>
      <c r="W14" s="304"/>
      <c r="X14" s="304"/>
      <c r="Y14" s="304"/>
      <c r="Z14" s="253" t="s">
        <v>1364</v>
      </c>
      <c r="AA14" s="254"/>
      <c r="AB14" s="250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18" t="str">
        <f>IF(OR(ISBLANK(N14),ISBLANK(AO14)),"",IF(N14&gt;AO14,0,IF(N14=AO14,1,2)))</f>
        <v/>
      </c>
      <c r="AN14" s="218"/>
      <c r="AO14" s="228"/>
      <c r="AP14" s="229"/>
      <c r="AQ14" s="230"/>
      <c r="AR14" s="228"/>
      <c r="AS14" s="229"/>
      <c r="AT14" s="230"/>
      <c r="AU14" s="218" t="str">
        <f>IF(ISBLANK(Q14),"",Q14)</f>
        <v/>
      </c>
      <c r="AV14" s="218"/>
      <c r="AW14" s="304" t="str">
        <f>IF(ISTEXT(AU14),"",ROUNDDOWN(AO14/AU14,3))</f>
        <v/>
      </c>
      <c r="AX14" s="304"/>
      <c r="AY14" s="304"/>
      <c r="AZ14" s="304"/>
      <c r="BB14" s="41"/>
      <c r="BF14" s="256" t="e">
        <f>#REF!</f>
        <v>#REF!</v>
      </c>
      <c r="BG14" s="257"/>
      <c r="BH14" s="257"/>
      <c r="BI14" s="257"/>
      <c r="BJ14" s="35"/>
      <c r="BK14" s="17" t="e">
        <f>#REF!</f>
        <v>#REF!</v>
      </c>
    </row>
    <row r="15" spans="1:77" s="17" customFormat="1" ht="14.1" customHeight="1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2"/>
      <c r="L15" s="248" t="str">
        <f>IF(OR(ISBLANK(N15),ISBLANK(AO15)),"",IF(N15&gt;AO15,2,IF(N15=AO15,1,0)))</f>
        <v/>
      </c>
      <c r="M15" s="248"/>
      <c r="N15" s="227"/>
      <c r="O15" s="227"/>
      <c r="P15" s="227"/>
      <c r="Q15" s="228"/>
      <c r="R15" s="229"/>
      <c r="S15" s="227"/>
      <c r="T15" s="227"/>
      <c r="U15" s="227"/>
      <c r="V15" s="304" t="str">
        <f>IF(ISBLANK(Q15),"",ROUNDDOWN(N15/Q15,3))</f>
        <v/>
      </c>
      <c r="W15" s="304"/>
      <c r="X15" s="304"/>
      <c r="Y15" s="304"/>
      <c r="Z15" s="249" t="s">
        <v>1364</v>
      </c>
      <c r="AA15" s="249"/>
      <c r="AB15" s="250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18" t="str">
        <f>IF(OR(ISBLANK(N15),ISBLANK(AO15)),"",IF(N15&gt;AO15,0,IF(N15=AO15,1,2)))</f>
        <v/>
      </c>
      <c r="AN15" s="218"/>
      <c r="AO15" s="227"/>
      <c r="AP15" s="227"/>
      <c r="AQ15" s="227"/>
      <c r="AR15" s="227"/>
      <c r="AS15" s="227"/>
      <c r="AT15" s="227"/>
      <c r="AU15" s="218" t="str">
        <f>IF(ISBLANK(Q15),"",Q15)</f>
        <v/>
      </c>
      <c r="AV15" s="218"/>
      <c r="AW15" s="304" t="str">
        <f>IF(ISTEXT(AU15),"",ROUNDDOWN(AO15/AU15,3))</f>
        <v/>
      </c>
      <c r="AX15" s="304"/>
      <c r="AY15" s="304"/>
      <c r="AZ15" s="304"/>
      <c r="BB15" s="41"/>
      <c r="BF15" s="256" t="e">
        <f>#REF!</f>
        <v>#REF!</v>
      </c>
      <c r="BG15" s="257"/>
      <c r="BH15" s="257"/>
      <c r="BI15" s="257"/>
      <c r="BJ15" s="35"/>
      <c r="BK15" s="17" t="e">
        <f>#REF!</f>
        <v>#REF!</v>
      </c>
    </row>
    <row r="16" spans="1:77" s="18" customFormat="1" ht="14.1" customHeight="1">
      <c r="G16" s="19"/>
      <c r="H16" s="19"/>
      <c r="I16" s="19"/>
      <c r="K16" s="19"/>
      <c r="L16" s="20"/>
      <c r="M16" s="21"/>
      <c r="N16" s="21"/>
      <c r="Q16" s="22"/>
      <c r="R16" s="22"/>
      <c r="S16" s="36"/>
      <c r="T16" s="36"/>
      <c r="U16" s="36"/>
      <c r="V16" s="223" t="s">
        <v>1366</v>
      </c>
      <c r="W16" s="224"/>
      <c r="X16" s="224"/>
      <c r="Y16" s="224"/>
      <c r="Z16" s="224"/>
      <c r="AA16" s="224"/>
      <c r="AB16" s="224"/>
      <c r="AC16" s="224"/>
      <c r="AD16" s="224"/>
      <c r="AE16" s="225"/>
      <c r="AF16" s="23"/>
      <c r="AG16" s="23"/>
      <c r="AH16" s="19"/>
      <c r="AJ16" s="20"/>
      <c r="AK16" s="20"/>
      <c r="AL16" s="20"/>
      <c r="AM16" s="21"/>
      <c r="AN16" s="20"/>
      <c r="AO16" s="21"/>
      <c r="AU16" s="22"/>
      <c r="AV16" s="22"/>
      <c r="AW16" s="22"/>
      <c r="AX16" s="255"/>
      <c r="AY16" s="255"/>
      <c r="AZ16" s="255"/>
      <c r="BB16" s="15"/>
      <c r="BF16" s="13"/>
    </row>
    <row r="17" spans="1:54" s="17" customFormat="1" ht="14.1" customHeight="1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2"/>
      <c r="L17" s="248" t="str">
        <f>IF(OR(ISBLANK(N17),ISBLANK(AO17)),"",IF(N17&gt;AO17,2,IF(N17=AO17,1,0)))</f>
        <v/>
      </c>
      <c r="M17" s="248"/>
      <c r="N17" s="228"/>
      <c r="O17" s="229"/>
      <c r="P17" s="230"/>
      <c r="Q17" s="228"/>
      <c r="R17" s="229"/>
      <c r="S17" s="228"/>
      <c r="T17" s="229"/>
      <c r="U17" s="230"/>
      <c r="V17" s="304" t="str">
        <f>IF(ISBLANK(Q17),"",ROUNDDOWN(N17/Q17,3))</f>
        <v/>
      </c>
      <c r="W17" s="304"/>
      <c r="X17" s="304"/>
      <c r="Y17" s="304"/>
      <c r="Z17" s="253" t="s">
        <v>1364</v>
      </c>
      <c r="AA17" s="254"/>
      <c r="AB17" s="250"/>
      <c r="AC17" s="251"/>
      <c r="AD17" s="251"/>
      <c r="AE17" s="251"/>
      <c r="AF17" s="251"/>
      <c r="AG17" s="251"/>
      <c r="AH17" s="251"/>
      <c r="AI17" s="251"/>
      <c r="AJ17" s="251"/>
      <c r="AK17" s="251"/>
      <c r="AL17" s="252"/>
      <c r="AM17" s="218" t="str">
        <f>IF(OR(ISBLANK(N17),ISBLANK(AO17)),"",IF(N17&gt;AO17,0,IF(N17=AO17,1,2)))</f>
        <v/>
      </c>
      <c r="AN17" s="218"/>
      <c r="AO17" s="228"/>
      <c r="AP17" s="229"/>
      <c r="AQ17" s="230"/>
      <c r="AR17" s="228"/>
      <c r="AS17" s="229"/>
      <c r="AT17" s="230"/>
      <c r="AU17" s="218" t="str">
        <f>IF(ISBLANK(Q17),"",Q17)</f>
        <v/>
      </c>
      <c r="AV17" s="218"/>
      <c r="AW17" s="304" t="str">
        <f>IF(ISTEXT(AU17),"",ROUNDDOWN(AO17/AU17,3))</f>
        <v/>
      </c>
      <c r="AX17" s="304"/>
      <c r="AY17" s="304"/>
      <c r="AZ17" s="304"/>
      <c r="BB17" s="41"/>
    </row>
    <row r="18" spans="1:54" s="17" customFormat="1" ht="14.1" customHeight="1">
      <c r="A18" s="250"/>
      <c r="B18" s="251"/>
      <c r="C18" s="251"/>
      <c r="D18" s="251"/>
      <c r="E18" s="251"/>
      <c r="F18" s="251"/>
      <c r="G18" s="251"/>
      <c r="H18" s="251"/>
      <c r="I18" s="251"/>
      <c r="J18" s="251"/>
      <c r="K18" s="252"/>
      <c r="L18" s="248" t="str">
        <f>IF(OR(ISBLANK(N18),ISBLANK(AO18)),"",IF(N18&gt;AO18,2,IF(N18=AO18,1,0)))</f>
        <v/>
      </c>
      <c r="M18" s="248"/>
      <c r="N18" s="228"/>
      <c r="O18" s="229"/>
      <c r="P18" s="230"/>
      <c r="Q18" s="228"/>
      <c r="R18" s="229"/>
      <c r="S18" s="228"/>
      <c r="T18" s="229"/>
      <c r="U18" s="230"/>
      <c r="V18" s="304" t="str">
        <f>IF(ISBLANK(Q18),"",ROUNDDOWN(N18/Q18,3))</f>
        <v/>
      </c>
      <c r="W18" s="304"/>
      <c r="X18" s="304"/>
      <c r="Y18" s="304"/>
      <c r="Z18" s="253" t="s">
        <v>1364</v>
      </c>
      <c r="AA18" s="254"/>
      <c r="AB18" s="250"/>
      <c r="AC18" s="251"/>
      <c r="AD18" s="251"/>
      <c r="AE18" s="251"/>
      <c r="AF18" s="251"/>
      <c r="AG18" s="251"/>
      <c r="AH18" s="251"/>
      <c r="AI18" s="251"/>
      <c r="AJ18" s="251"/>
      <c r="AK18" s="251"/>
      <c r="AL18" s="252"/>
      <c r="AM18" s="218" t="str">
        <f>IF(OR(ISBLANK(N18),ISBLANK(AO18)),"",IF(N18&gt;AO18,0,IF(N18=AO18,1,2)))</f>
        <v/>
      </c>
      <c r="AN18" s="218"/>
      <c r="AO18" s="228"/>
      <c r="AP18" s="229"/>
      <c r="AQ18" s="230"/>
      <c r="AR18" s="228"/>
      <c r="AS18" s="229"/>
      <c r="AT18" s="230"/>
      <c r="AU18" s="218" t="str">
        <f>IF(ISBLANK(Q18),"",Q18)</f>
        <v/>
      </c>
      <c r="AV18" s="218"/>
      <c r="AW18" s="304" t="str">
        <f>IF(ISTEXT(AU18),"",ROUNDDOWN(AO18/AU18,3))</f>
        <v/>
      </c>
      <c r="AX18" s="304"/>
      <c r="AY18" s="304"/>
      <c r="AZ18" s="304"/>
      <c r="BB18" s="41"/>
    </row>
    <row r="19" spans="1:54" s="17" customFormat="1" ht="14.1" customHeight="1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2"/>
      <c r="L19" s="248" t="str">
        <f>IF(OR(ISBLANK(N19),ISBLANK(AO19)),"",IF(N19&gt;AO19,2,IF(N19=AO19,1,0)))</f>
        <v/>
      </c>
      <c r="M19" s="248"/>
      <c r="N19" s="228"/>
      <c r="O19" s="229"/>
      <c r="P19" s="230"/>
      <c r="Q19" s="228"/>
      <c r="R19" s="229"/>
      <c r="S19" s="228"/>
      <c r="T19" s="229"/>
      <c r="U19" s="230"/>
      <c r="V19" s="304" t="str">
        <f>IF(ISBLANK(Q19),"",ROUNDDOWN(N19/Q19,3))</f>
        <v/>
      </c>
      <c r="W19" s="304"/>
      <c r="X19" s="304"/>
      <c r="Y19" s="304"/>
      <c r="Z19" s="253" t="s">
        <v>1364</v>
      </c>
      <c r="AA19" s="254"/>
      <c r="AB19" s="250"/>
      <c r="AC19" s="251"/>
      <c r="AD19" s="251"/>
      <c r="AE19" s="251"/>
      <c r="AF19" s="251"/>
      <c r="AG19" s="251"/>
      <c r="AH19" s="251"/>
      <c r="AI19" s="251"/>
      <c r="AJ19" s="251"/>
      <c r="AK19" s="251"/>
      <c r="AL19" s="252"/>
      <c r="AM19" s="218" t="str">
        <f>IF(OR(ISBLANK(N19),ISBLANK(AO19)),"",IF(N19&gt;AO19,0,IF(N19=AO19,1,2)))</f>
        <v/>
      </c>
      <c r="AN19" s="218"/>
      <c r="AO19" s="228"/>
      <c r="AP19" s="229"/>
      <c r="AQ19" s="230"/>
      <c r="AR19" s="228"/>
      <c r="AS19" s="229"/>
      <c r="AT19" s="230"/>
      <c r="AU19" s="218" t="str">
        <f>IF(ISBLANK(Q19),"",Q19)</f>
        <v/>
      </c>
      <c r="AV19" s="218"/>
      <c r="AW19" s="304" t="str">
        <f>IF(ISTEXT(AU19),"",ROUNDDOWN(AO19/AU19,3))</f>
        <v/>
      </c>
      <c r="AX19" s="304"/>
      <c r="AY19" s="304"/>
      <c r="AZ19" s="304"/>
      <c r="BB19" s="41"/>
    </row>
    <row r="20" spans="1:54" s="17" customFormat="1" ht="14.1" customHeight="1">
      <c r="A20" s="250"/>
      <c r="B20" s="251"/>
      <c r="C20" s="251"/>
      <c r="D20" s="251"/>
      <c r="E20" s="251"/>
      <c r="F20" s="251"/>
      <c r="G20" s="251"/>
      <c r="H20" s="251"/>
      <c r="I20" s="251"/>
      <c r="J20" s="251"/>
      <c r="K20" s="252"/>
      <c r="L20" s="248" t="str">
        <f>IF(OR(ISBLANK(N20),ISBLANK(AO20)),"",IF(N20&gt;AO20,2,IF(N20=AO20,1,0)))</f>
        <v/>
      </c>
      <c r="M20" s="248"/>
      <c r="N20" s="227"/>
      <c r="O20" s="227"/>
      <c r="P20" s="227"/>
      <c r="Q20" s="228"/>
      <c r="R20" s="229"/>
      <c r="S20" s="227"/>
      <c r="T20" s="227"/>
      <c r="U20" s="227"/>
      <c r="V20" s="304" t="str">
        <f>IF(ISBLANK(Q20),"",ROUNDDOWN(N20/Q20,3))</f>
        <v/>
      </c>
      <c r="W20" s="304"/>
      <c r="X20" s="304"/>
      <c r="Y20" s="304"/>
      <c r="Z20" s="249" t="s">
        <v>1364</v>
      </c>
      <c r="AA20" s="249"/>
      <c r="AB20" s="250"/>
      <c r="AC20" s="251"/>
      <c r="AD20" s="251"/>
      <c r="AE20" s="251"/>
      <c r="AF20" s="251"/>
      <c r="AG20" s="251"/>
      <c r="AH20" s="251"/>
      <c r="AI20" s="251"/>
      <c r="AJ20" s="251"/>
      <c r="AK20" s="251"/>
      <c r="AL20" s="252"/>
      <c r="AM20" s="218" t="str">
        <f>IF(OR(ISBLANK(N20),ISBLANK(AO20)),"",IF(N20&gt;AO20,0,IF(N20=AO20,1,2)))</f>
        <v/>
      </c>
      <c r="AN20" s="218"/>
      <c r="AO20" s="227"/>
      <c r="AP20" s="227"/>
      <c r="AQ20" s="227"/>
      <c r="AR20" s="227"/>
      <c r="AS20" s="227"/>
      <c r="AT20" s="227"/>
      <c r="AU20" s="218" t="str">
        <f>IF(ISBLANK(Q20),"",Q20)</f>
        <v/>
      </c>
      <c r="AV20" s="218"/>
      <c r="AW20" s="304" t="str">
        <f>IF(ISTEXT(AU20),"",ROUNDDOWN(AO20/AU20,3))</f>
        <v/>
      </c>
      <c r="AX20" s="304"/>
      <c r="AY20" s="304"/>
      <c r="AZ20" s="304"/>
      <c r="BB20" s="41"/>
    </row>
    <row r="21" spans="1:54" s="18" customFormat="1" ht="14.1" customHeight="1">
      <c r="G21" s="19"/>
      <c r="H21" s="19"/>
      <c r="I21" s="19"/>
      <c r="K21" s="19"/>
      <c r="L21" s="20"/>
      <c r="M21" s="21"/>
      <c r="N21" s="21"/>
      <c r="Q21" s="22"/>
      <c r="R21" s="22"/>
      <c r="S21" s="36"/>
      <c r="T21" s="36"/>
      <c r="U21" s="36"/>
      <c r="V21" s="223" t="s">
        <v>1367</v>
      </c>
      <c r="W21" s="224"/>
      <c r="X21" s="224"/>
      <c r="Y21" s="224"/>
      <c r="Z21" s="224"/>
      <c r="AA21" s="224"/>
      <c r="AB21" s="224"/>
      <c r="AC21" s="224"/>
      <c r="AD21" s="225"/>
      <c r="AE21" s="23"/>
      <c r="AF21" s="23"/>
      <c r="AG21" s="23"/>
      <c r="AH21" s="19"/>
      <c r="AJ21" s="20"/>
      <c r="AK21" s="20"/>
      <c r="AL21" s="20"/>
      <c r="AM21" s="21"/>
      <c r="AN21" s="20"/>
      <c r="AO21" s="21"/>
      <c r="AU21" s="22"/>
      <c r="AV21" s="22"/>
      <c r="AW21" s="22"/>
      <c r="AX21" s="255"/>
      <c r="AY21" s="255"/>
      <c r="AZ21" s="255"/>
      <c r="BB21" s="15"/>
    </row>
    <row r="22" spans="1:54" s="17" customFormat="1" ht="14.1" customHeight="1">
      <c r="A22" s="250"/>
      <c r="B22" s="251"/>
      <c r="C22" s="251"/>
      <c r="D22" s="251"/>
      <c r="E22" s="251"/>
      <c r="F22" s="251"/>
      <c r="G22" s="251"/>
      <c r="H22" s="251"/>
      <c r="I22" s="251"/>
      <c r="J22" s="251"/>
      <c r="K22" s="252"/>
      <c r="L22" s="248" t="str">
        <f>IF(OR(ISBLANK(N22),ISBLANK(AO22)),"",IF(N22&gt;AO22,2,IF(N22=AO22,1,0)))</f>
        <v/>
      </c>
      <c r="M22" s="248"/>
      <c r="N22" s="228"/>
      <c r="O22" s="229"/>
      <c r="P22" s="230"/>
      <c r="Q22" s="228"/>
      <c r="R22" s="229"/>
      <c r="S22" s="228"/>
      <c r="T22" s="229"/>
      <c r="U22" s="230"/>
      <c r="V22" s="304" t="str">
        <f>IF(ISBLANK(Q22),"",ROUNDDOWN(N22/Q22,3))</f>
        <v/>
      </c>
      <c r="W22" s="304"/>
      <c r="X22" s="304"/>
      <c r="Y22" s="304"/>
      <c r="Z22" s="253" t="s">
        <v>1364</v>
      </c>
      <c r="AA22" s="254"/>
      <c r="AB22" s="250"/>
      <c r="AC22" s="251"/>
      <c r="AD22" s="251"/>
      <c r="AE22" s="251"/>
      <c r="AF22" s="251"/>
      <c r="AG22" s="251"/>
      <c r="AH22" s="251"/>
      <c r="AI22" s="251"/>
      <c r="AJ22" s="251"/>
      <c r="AK22" s="251"/>
      <c r="AL22" s="252"/>
      <c r="AM22" s="218" t="str">
        <f>IF(OR(ISBLANK(N22),ISBLANK(AO22)),"",IF(N22&gt;AO22,0,IF(N22=AO22,1,2)))</f>
        <v/>
      </c>
      <c r="AN22" s="218"/>
      <c r="AO22" s="228"/>
      <c r="AP22" s="229"/>
      <c r="AQ22" s="230"/>
      <c r="AR22" s="228"/>
      <c r="AS22" s="229"/>
      <c r="AT22" s="230"/>
      <c r="AU22" s="218" t="str">
        <f>IF(ISBLANK(Q22),"",Q22)</f>
        <v/>
      </c>
      <c r="AV22" s="218"/>
      <c r="AW22" s="304" t="str">
        <f>IF(ISTEXT(AU22),"",ROUNDDOWN(AO22/AU22,3))</f>
        <v/>
      </c>
      <c r="AX22" s="304"/>
      <c r="AY22" s="304"/>
      <c r="AZ22" s="304"/>
      <c r="BB22" s="41"/>
    </row>
    <row r="23" spans="1:54" s="17" customFormat="1" ht="14.1" customHeight="1">
      <c r="A23" s="250"/>
      <c r="B23" s="251"/>
      <c r="C23" s="251"/>
      <c r="D23" s="251"/>
      <c r="E23" s="251"/>
      <c r="F23" s="251"/>
      <c r="G23" s="251"/>
      <c r="H23" s="251"/>
      <c r="I23" s="251"/>
      <c r="J23" s="251"/>
      <c r="K23" s="252"/>
      <c r="L23" s="248" t="str">
        <f>IF(OR(ISBLANK(N23),ISBLANK(AO23)),"",IF(N23&gt;AO23,2,IF(N23=AO23,1,0)))</f>
        <v/>
      </c>
      <c r="M23" s="248"/>
      <c r="N23" s="228"/>
      <c r="O23" s="229"/>
      <c r="P23" s="230"/>
      <c r="Q23" s="228"/>
      <c r="R23" s="229"/>
      <c r="S23" s="228"/>
      <c r="T23" s="229"/>
      <c r="U23" s="230"/>
      <c r="V23" s="304" t="str">
        <f>IF(ISBLANK(Q23),"",ROUNDDOWN(N23/Q23,3))</f>
        <v/>
      </c>
      <c r="W23" s="304"/>
      <c r="X23" s="304"/>
      <c r="Y23" s="304"/>
      <c r="Z23" s="253" t="s">
        <v>1364</v>
      </c>
      <c r="AA23" s="254"/>
      <c r="AB23" s="250"/>
      <c r="AC23" s="251"/>
      <c r="AD23" s="251"/>
      <c r="AE23" s="251"/>
      <c r="AF23" s="251"/>
      <c r="AG23" s="251"/>
      <c r="AH23" s="251"/>
      <c r="AI23" s="251"/>
      <c r="AJ23" s="251"/>
      <c r="AK23" s="251"/>
      <c r="AL23" s="252"/>
      <c r="AM23" s="218" t="str">
        <f>IF(OR(ISBLANK(N23),ISBLANK(AO23)),"",IF(N23&gt;AO23,0,IF(N23=AO23,1,2)))</f>
        <v/>
      </c>
      <c r="AN23" s="218"/>
      <c r="AO23" s="228"/>
      <c r="AP23" s="229"/>
      <c r="AQ23" s="230"/>
      <c r="AR23" s="228"/>
      <c r="AS23" s="229"/>
      <c r="AT23" s="230"/>
      <c r="AU23" s="218" t="str">
        <f>IF(ISBLANK(Q23),"",Q23)</f>
        <v/>
      </c>
      <c r="AV23" s="218"/>
      <c r="AW23" s="304" t="str">
        <f>IF(ISTEXT(AU23),"",ROUNDDOWN(AO23/AU23,3))</f>
        <v/>
      </c>
      <c r="AX23" s="304"/>
      <c r="AY23" s="304"/>
      <c r="AZ23" s="304"/>
      <c r="BB23" s="41"/>
    </row>
    <row r="24" spans="1:54" s="17" customFormat="1" ht="14.1" customHeight="1">
      <c r="A24" s="250"/>
      <c r="B24" s="251"/>
      <c r="C24" s="251"/>
      <c r="D24" s="251"/>
      <c r="E24" s="251"/>
      <c r="F24" s="251"/>
      <c r="G24" s="251"/>
      <c r="H24" s="251"/>
      <c r="I24" s="251"/>
      <c r="J24" s="251"/>
      <c r="K24" s="252"/>
      <c r="L24" s="248" t="str">
        <f>IF(OR(ISBLANK(N24),ISBLANK(AO24)),"",IF(N24&gt;AO24,2,IF(N24=AO24,1,0)))</f>
        <v/>
      </c>
      <c r="M24" s="248"/>
      <c r="N24" s="228"/>
      <c r="O24" s="229"/>
      <c r="P24" s="230"/>
      <c r="Q24" s="228"/>
      <c r="R24" s="229"/>
      <c r="S24" s="228"/>
      <c r="T24" s="229"/>
      <c r="U24" s="230"/>
      <c r="V24" s="304" t="str">
        <f>IF(ISBLANK(Q24),"",ROUNDDOWN(N24/Q24,3))</f>
        <v/>
      </c>
      <c r="W24" s="304"/>
      <c r="X24" s="304"/>
      <c r="Y24" s="304"/>
      <c r="Z24" s="253" t="s">
        <v>1364</v>
      </c>
      <c r="AA24" s="254"/>
      <c r="AB24" s="250"/>
      <c r="AC24" s="251"/>
      <c r="AD24" s="251"/>
      <c r="AE24" s="251"/>
      <c r="AF24" s="251"/>
      <c r="AG24" s="251"/>
      <c r="AH24" s="251"/>
      <c r="AI24" s="251"/>
      <c r="AJ24" s="251"/>
      <c r="AK24" s="251"/>
      <c r="AL24" s="252"/>
      <c r="AM24" s="218" t="str">
        <f>IF(OR(ISBLANK(N24),ISBLANK(AO24)),"",IF(N24&gt;AO24,0,IF(N24=AO24,1,2)))</f>
        <v/>
      </c>
      <c r="AN24" s="218"/>
      <c r="AO24" s="228"/>
      <c r="AP24" s="229"/>
      <c r="AQ24" s="230"/>
      <c r="AR24" s="228"/>
      <c r="AS24" s="229"/>
      <c r="AT24" s="230"/>
      <c r="AU24" s="218" t="str">
        <f>IF(ISBLANK(Q24),"",Q24)</f>
        <v/>
      </c>
      <c r="AV24" s="218"/>
      <c r="AW24" s="304" t="str">
        <f>IF(ISTEXT(AU24),"",ROUNDDOWN(AO24/AU24,3))</f>
        <v/>
      </c>
      <c r="AX24" s="304"/>
      <c r="AY24" s="304"/>
      <c r="AZ24" s="304"/>
      <c r="BB24" s="41"/>
    </row>
    <row r="25" spans="1:54" s="17" customFormat="1" ht="14.1" customHeight="1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2"/>
      <c r="L25" s="248" t="str">
        <f>IF(OR(ISBLANK(N25),ISBLANK(AO25)),"",IF(N25&gt;AO25,2,IF(N25=AO25,1,0)))</f>
        <v/>
      </c>
      <c r="M25" s="248"/>
      <c r="N25" s="227"/>
      <c r="O25" s="227"/>
      <c r="P25" s="227"/>
      <c r="Q25" s="228"/>
      <c r="R25" s="229"/>
      <c r="S25" s="227"/>
      <c r="T25" s="227"/>
      <c r="U25" s="227"/>
      <c r="V25" s="304" t="str">
        <f>IF(ISBLANK(Q25),"",ROUNDDOWN(N25/Q25,3))</f>
        <v/>
      </c>
      <c r="W25" s="304"/>
      <c r="X25" s="304"/>
      <c r="Y25" s="304"/>
      <c r="Z25" s="249" t="s">
        <v>1364</v>
      </c>
      <c r="AA25" s="249"/>
      <c r="AB25" s="250"/>
      <c r="AC25" s="251"/>
      <c r="AD25" s="251"/>
      <c r="AE25" s="251"/>
      <c r="AF25" s="251"/>
      <c r="AG25" s="251"/>
      <c r="AH25" s="251"/>
      <c r="AI25" s="251"/>
      <c r="AJ25" s="251"/>
      <c r="AK25" s="251"/>
      <c r="AL25" s="252"/>
      <c r="AM25" s="218" t="str">
        <f>IF(OR(ISBLANK(N25),ISBLANK(AO25)),"",IF(N25&gt;AO25,0,IF(N25=AO25,1,2)))</f>
        <v/>
      </c>
      <c r="AN25" s="218"/>
      <c r="AO25" s="227"/>
      <c r="AP25" s="227"/>
      <c r="AQ25" s="227"/>
      <c r="AR25" s="227"/>
      <c r="AS25" s="227"/>
      <c r="AT25" s="227"/>
      <c r="AU25" s="218" t="str">
        <f>IF(ISBLANK(Q25),"",Q25)</f>
        <v/>
      </c>
      <c r="AV25" s="218"/>
      <c r="AW25" s="304" t="str">
        <f>IF(ISTEXT(AU25),"",ROUNDDOWN(AO25/AU25,3))</f>
        <v/>
      </c>
      <c r="AX25" s="304"/>
      <c r="AY25" s="304"/>
      <c r="AZ25" s="304"/>
      <c r="BB25" s="41"/>
    </row>
    <row r="26" spans="1:54" s="18" customFormat="1" ht="14.1" customHeight="1">
      <c r="G26" s="19"/>
      <c r="H26" s="19"/>
      <c r="I26" s="19"/>
      <c r="K26" s="19"/>
      <c r="L26" s="20"/>
      <c r="M26" s="21"/>
      <c r="N26" s="21"/>
      <c r="Q26" s="22"/>
      <c r="R26" s="22"/>
      <c r="S26" s="36"/>
      <c r="T26" s="36"/>
      <c r="U26" s="36"/>
      <c r="V26" s="223" t="s">
        <v>1368</v>
      </c>
      <c r="W26" s="224"/>
      <c r="X26" s="224"/>
      <c r="Y26" s="224"/>
      <c r="Z26" s="224"/>
      <c r="AA26" s="224"/>
      <c r="AB26" s="224"/>
      <c r="AC26" s="224"/>
      <c r="AD26" s="225"/>
      <c r="AE26" s="23"/>
      <c r="AF26" s="23"/>
      <c r="AG26" s="23"/>
      <c r="AH26" s="19"/>
      <c r="AJ26" s="20"/>
      <c r="AK26" s="20"/>
      <c r="AL26" s="20"/>
      <c r="AM26" s="21"/>
      <c r="AN26" s="20"/>
      <c r="AO26" s="21"/>
      <c r="AU26" s="22"/>
      <c r="AV26" s="22"/>
      <c r="AW26" s="22"/>
      <c r="AX26" s="255"/>
      <c r="AY26" s="255"/>
      <c r="AZ26" s="255"/>
      <c r="BB26" s="15"/>
    </row>
    <row r="27" spans="1:54" s="17" customFormat="1" ht="14.1" customHeight="1">
      <c r="A27" s="250"/>
      <c r="B27" s="251"/>
      <c r="C27" s="251"/>
      <c r="D27" s="251"/>
      <c r="E27" s="251"/>
      <c r="F27" s="251"/>
      <c r="G27" s="251"/>
      <c r="H27" s="251"/>
      <c r="I27" s="251"/>
      <c r="J27" s="251"/>
      <c r="K27" s="252"/>
      <c r="L27" s="248" t="str">
        <f>IF(OR(ISBLANK(N27),ISBLANK(AO27)),"",IF(N27&gt;AO27,2,IF(N27=AO27,1,0)))</f>
        <v/>
      </c>
      <c r="M27" s="248"/>
      <c r="N27" s="228"/>
      <c r="O27" s="229"/>
      <c r="P27" s="230"/>
      <c r="Q27" s="228"/>
      <c r="R27" s="229"/>
      <c r="S27" s="228"/>
      <c r="T27" s="229"/>
      <c r="U27" s="230"/>
      <c r="V27" s="304" t="str">
        <f>IF(ISBLANK(Q27),"",ROUNDDOWN(N27/Q27,3))</f>
        <v/>
      </c>
      <c r="W27" s="304"/>
      <c r="X27" s="304"/>
      <c r="Y27" s="304"/>
      <c r="Z27" s="253" t="s">
        <v>1364</v>
      </c>
      <c r="AA27" s="254"/>
      <c r="AB27" s="250"/>
      <c r="AC27" s="251"/>
      <c r="AD27" s="251"/>
      <c r="AE27" s="251"/>
      <c r="AF27" s="251"/>
      <c r="AG27" s="251"/>
      <c r="AH27" s="251"/>
      <c r="AI27" s="251"/>
      <c r="AJ27" s="251"/>
      <c r="AK27" s="251"/>
      <c r="AL27" s="252"/>
      <c r="AM27" s="218" t="str">
        <f>IF(OR(ISBLANK(N27),ISBLANK(AO27)),"",IF(N27&gt;AO27,0,IF(N27=AO27,1,2)))</f>
        <v/>
      </c>
      <c r="AN27" s="218"/>
      <c r="AO27" s="228"/>
      <c r="AP27" s="229"/>
      <c r="AQ27" s="230"/>
      <c r="AR27" s="228"/>
      <c r="AS27" s="229"/>
      <c r="AT27" s="230"/>
      <c r="AU27" s="218" t="str">
        <f>IF(ISBLANK(Q27),"",Q27)</f>
        <v/>
      </c>
      <c r="AV27" s="218"/>
      <c r="AW27" s="304" t="str">
        <f>IF(ISTEXT(AU27),"",ROUNDDOWN(AO27/AU27,3))</f>
        <v/>
      </c>
      <c r="AX27" s="304"/>
      <c r="AY27" s="304"/>
      <c r="AZ27" s="304"/>
      <c r="BB27" s="41"/>
    </row>
    <row r="28" spans="1:54" s="17" customFormat="1" ht="14.1" customHeight="1">
      <c r="A28" s="250"/>
      <c r="B28" s="251"/>
      <c r="C28" s="251"/>
      <c r="D28" s="251"/>
      <c r="E28" s="251"/>
      <c r="F28" s="251"/>
      <c r="G28" s="251"/>
      <c r="H28" s="251"/>
      <c r="I28" s="251"/>
      <c r="J28" s="251"/>
      <c r="K28" s="252"/>
      <c r="L28" s="248" t="str">
        <f>IF(OR(ISBLANK(N28),ISBLANK(AO28)),"",IF(N28&gt;AO28,2,IF(N28=AO28,1,0)))</f>
        <v/>
      </c>
      <c r="M28" s="248"/>
      <c r="N28" s="228"/>
      <c r="O28" s="229"/>
      <c r="P28" s="230"/>
      <c r="Q28" s="228"/>
      <c r="R28" s="229"/>
      <c r="S28" s="228"/>
      <c r="T28" s="229"/>
      <c r="U28" s="230"/>
      <c r="V28" s="304" t="str">
        <f>IF(ISBLANK(Q28),"",ROUNDDOWN(N28/Q28,3))</f>
        <v/>
      </c>
      <c r="W28" s="304"/>
      <c r="X28" s="304"/>
      <c r="Y28" s="304"/>
      <c r="Z28" s="253" t="s">
        <v>1364</v>
      </c>
      <c r="AA28" s="254"/>
      <c r="AB28" s="250"/>
      <c r="AC28" s="251"/>
      <c r="AD28" s="251"/>
      <c r="AE28" s="251"/>
      <c r="AF28" s="251"/>
      <c r="AG28" s="251"/>
      <c r="AH28" s="251"/>
      <c r="AI28" s="251"/>
      <c r="AJ28" s="251"/>
      <c r="AK28" s="251"/>
      <c r="AL28" s="252"/>
      <c r="AM28" s="218" t="str">
        <f>IF(OR(ISBLANK(N28),ISBLANK(AO28)),"",IF(N28&gt;AO28,0,IF(N28=AO28,1,2)))</f>
        <v/>
      </c>
      <c r="AN28" s="218"/>
      <c r="AO28" s="228"/>
      <c r="AP28" s="229"/>
      <c r="AQ28" s="230"/>
      <c r="AR28" s="228"/>
      <c r="AS28" s="229"/>
      <c r="AT28" s="230"/>
      <c r="AU28" s="218" t="str">
        <f>IF(ISBLANK(Q28),"",Q28)</f>
        <v/>
      </c>
      <c r="AV28" s="218"/>
      <c r="AW28" s="304" t="str">
        <f>IF(ISTEXT(AU28),"",ROUNDDOWN(AO28/AU28,3))</f>
        <v/>
      </c>
      <c r="AX28" s="304"/>
      <c r="AY28" s="304"/>
      <c r="AZ28" s="304"/>
      <c r="BB28" s="41"/>
    </row>
    <row r="29" spans="1:54" s="17" customFormat="1" ht="14.1" customHeight="1">
      <c r="A29" s="250"/>
      <c r="B29" s="251"/>
      <c r="C29" s="251"/>
      <c r="D29" s="251"/>
      <c r="E29" s="251"/>
      <c r="F29" s="251"/>
      <c r="G29" s="251"/>
      <c r="H29" s="251"/>
      <c r="I29" s="251"/>
      <c r="J29" s="251"/>
      <c r="K29" s="252"/>
      <c r="L29" s="248" t="str">
        <f>IF(OR(ISBLANK(N29),ISBLANK(AO29)),"",IF(N29&gt;AO29,2,IF(N29=AO29,1,0)))</f>
        <v/>
      </c>
      <c r="M29" s="248"/>
      <c r="N29" s="228"/>
      <c r="O29" s="229"/>
      <c r="P29" s="230"/>
      <c r="Q29" s="228"/>
      <c r="R29" s="229"/>
      <c r="S29" s="228"/>
      <c r="T29" s="229"/>
      <c r="U29" s="230"/>
      <c r="V29" s="304" t="str">
        <f>IF(ISBLANK(Q29),"",ROUNDDOWN(N29/Q29,3))</f>
        <v/>
      </c>
      <c r="W29" s="304"/>
      <c r="X29" s="304"/>
      <c r="Y29" s="304"/>
      <c r="Z29" s="253" t="s">
        <v>1364</v>
      </c>
      <c r="AA29" s="254"/>
      <c r="AB29" s="250"/>
      <c r="AC29" s="251"/>
      <c r="AD29" s="251"/>
      <c r="AE29" s="251"/>
      <c r="AF29" s="251"/>
      <c r="AG29" s="251"/>
      <c r="AH29" s="251"/>
      <c r="AI29" s="251"/>
      <c r="AJ29" s="251"/>
      <c r="AK29" s="251"/>
      <c r="AL29" s="252"/>
      <c r="AM29" s="218" t="str">
        <f>IF(OR(ISBLANK(N29),ISBLANK(AO29)),"",IF(N29&gt;AO29,0,IF(N29=AO29,1,2)))</f>
        <v/>
      </c>
      <c r="AN29" s="218"/>
      <c r="AO29" s="228"/>
      <c r="AP29" s="229"/>
      <c r="AQ29" s="230"/>
      <c r="AR29" s="228"/>
      <c r="AS29" s="229"/>
      <c r="AT29" s="230"/>
      <c r="AU29" s="218" t="str">
        <f>IF(ISBLANK(Q29),"",Q29)</f>
        <v/>
      </c>
      <c r="AV29" s="218"/>
      <c r="AW29" s="304" t="str">
        <f>IF(ISTEXT(AU29),"",ROUNDDOWN(AO29/AU29,3))</f>
        <v/>
      </c>
      <c r="AX29" s="304"/>
      <c r="AY29" s="304"/>
      <c r="AZ29" s="304"/>
      <c r="BB29" s="41"/>
    </row>
    <row r="30" spans="1:54" s="17" customFormat="1" ht="14.1" customHeight="1">
      <c r="A30" s="250"/>
      <c r="B30" s="251"/>
      <c r="C30" s="251"/>
      <c r="D30" s="251"/>
      <c r="E30" s="251"/>
      <c r="F30" s="251"/>
      <c r="G30" s="251"/>
      <c r="H30" s="251"/>
      <c r="I30" s="251"/>
      <c r="J30" s="251"/>
      <c r="K30" s="252"/>
      <c r="L30" s="248" t="str">
        <f>IF(OR(ISBLANK(N30),ISBLANK(AO30)),"",IF(N30&gt;AO30,2,IF(N30=AO30,1,0)))</f>
        <v/>
      </c>
      <c r="M30" s="248"/>
      <c r="N30" s="227"/>
      <c r="O30" s="227"/>
      <c r="P30" s="227"/>
      <c r="Q30" s="228"/>
      <c r="R30" s="229"/>
      <c r="S30" s="227"/>
      <c r="T30" s="227"/>
      <c r="U30" s="227"/>
      <c r="V30" s="304" t="str">
        <f>IF(ISBLANK(Q30),"",ROUNDDOWN(N30/Q30,3))</f>
        <v/>
      </c>
      <c r="W30" s="304"/>
      <c r="X30" s="304"/>
      <c r="Y30" s="304"/>
      <c r="Z30" s="249" t="s">
        <v>1364</v>
      </c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1"/>
      <c r="AL30" s="252"/>
      <c r="AM30" s="218" t="str">
        <f>IF(OR(ISBLANK(N30),ISBLANK(AO30)),"",IF(N30&gt;AO30,0,IF(N30=AO30,1,2)))</f>
        <v/>
      </c>
      <c r="AN30" s="218"/>
      <c r="AO30" s="227"/>
      <c r="AP30" s="227"/>
      <c r="AQ30" s="227"/>
      <c r="AR30" s="227"/>
      <c r="AS30" s="227"/>
      <c r="AT30" s="227"/>
      <c r="AU30" s="218" t="str">
        <f>IF(ISBLANK(Q30),"",Q30)</f>
        <v/>
      </c>
      <c r="AV30" s="218"/>
      <c r="AW30" s="304" t="str">
        <f>IF(ISTEXT(AU30),"",ROUNDDOWN(AO30/AU30,3))</f>
        <v/>
      </c>
      <c r="AX30" s="304"/>
      <c r="AY30" s="304"/>
      <c r="AZ30" s="304"/>
      <c r="BB30" s="41"/>
    </row>
    <row r="31" spans="1:54" s="18" customFormat="1" ht="14.1" customHeight="1">
      <c r="G31" s="19"/>
      <c r="H31" s="19"/>
      <c r="I31" s="19"/>
      <c r="K31" s="19"/>
      <c r="L31" s="20"/>
      <c r="M31" s="21"/>
      <c r="N31" s="21"/>
      <c r="Q31" s="22"/>
      <c r="R31" s="22"/>
      <c r="S31" s="36"/>
      <c r="T31" s="36"/>
      <c r="U31" s="36"/>
      <c r="V31" s="223" t="s">
        <v>1369</v>
      </c>
      <c r="W31" s="224"/>
      <c r="X31" s="224"/>
      <c r="Y31" s="224"/>
      <c r="Z31" s="224"/>
      <c r="AA31" s="224"/>
      <c r="AB31" s="224"/>
      <c r="AC31" s="224"/>
      <c r="AD31" s="225"/>
      <c r="AE31" s="23"/>
      <c r="AF31" s="23"/>
      <c r="AG31" s="23"/>
      <c r="AH31" s="19"/>
      <c r="AJ31" s="20"/>
      <c r="AK31" s="20"/>
      <c r="AL31" s="20"/>
      <c r="AM31" s="21"/>
      <c r="AN31" s="24"/>
      <c r="AO31" s="21"/>
      <c r="AU31" s="22"/>
      <c r="AV31" s="22"/>
      <c r="AW31" s="22"/>
      <c r="AX31" s="255"/>
      <c r="AY31" s="255"/>
      <c r="AZ31" s="255"/>
      <c r="BB31" s="15"/>
    </row>
    <row r="32" spans="1:54" s="17" customFormat="1" ht="14.1" customHeight="1">
      <c r="A32" s="250"/>
      <c r="B32" s="251"/>
      <c r="C32" s="251"/>
      <c r="D32" s="251"/>
      <c r="E32" s="251"/>
      <c r="F32" s="251"/>
      <c r="G32" s="251"/>
      <c r="H32" s="251"/>
      <c r="I32" s="251"/>
      <c r="J32" s="251"/>
      <c r="K32" s="252"/>
      <c r="L32" s="248" t="str">
        <f>IF(OR(ISBLANK(N32),ISBLANK(AO32)),"",IF(N32&gt;AO32,2,IF(N32=AO32,1,0)))</f>
        <v/>
      </c>
      <c r="M32" s="248"/>
      <c r="N32" s="228"/>
      <c r="O32" s="229"/>
      <c r="P32" s="230"/>
      <c r="Q32" s="228"/>
      <c r="R32" s="229"/>
      <c r="S32" s="228"/>
      <c r="T32" s="229"/>
      <c r="U32" s="230"/>
      <c r="V32" s="304" t="str">
        <f>IF(ISBLANK(Q32),"",ROUNDDOWN(N32/Q32,3))</f>
        <v/>
      </c>
      <c r="W32" s="304"/>
      <c r="X32" s="304"/>
      <c r="Y32" s="304"/>
      <c r="Z32" s="253" t="s">
        <v>1364</v>
      </c>
      <c r="AA32" s="254"/>
      <c r="AB32" s="250"/>
      <c r="AC32" s="251"/>
      <c r="AD32" s="251"/>
      <c r="AE32" s="251"/>
      <c r="AF32" s="251"/>
      <c r="AG32" s="251"/>
      <c r="AH32" s="251"/>
      <c r="AI32" s="251"/>
      <c r="AJ32" s="251"/>
      <c r="AK32" s="251"/>
      <c r="AL32" s="252"/>
      <c r="AM32" s="218" t="str">
        <f>IF(OR(ISBLANK(N32),ISBLANK(AO32)),"",IF(N32&gt;AO32,0,IF(N32=AO32,1,2)))</f>
        <v/>
      </c>
      <c r="AN32" s="218"/>
      <c r="AO32" s="228"/>
      <c r="AP32" s="229"/>
      <c r="AQ32" s="230"/>
      <c r="AR32" s="228"/>
      <c r="AS32" s="229"/>
      <c r="AT32" s="230"/>
      <c r="AU32" s="218" t="str">
        <f>IF(ISBLANK(Q32),"",Q32)</f>
        <v/>
      </c>
      <c r="AV32" s="218"/>
      <c r="AW32" s="304" t="str">
        <f>IF(ISTEXT(AU32),"",ROUNDDOWN(AO32/AU32,3))</f>
        <v/>
      </c>
      <c r="AX32" s="304"/>
      <c r="AY32" s="304"/>
      <c r="AZ32" s="304"/>
      <c r="BB32" s="41"/>
    </row>
    <row r="33" spans="1:54" s="17" customFormat="1" ht="14.1" customHeight="1">
      <c r="A33" s="250"/>
      <c r="B33" s="251"/>
      <c r="C33" s="251"/>
      <c r="D33" s="251"/>
      <c r="E33" s="251"/>
      <c r="F33" s="251"/>
      <c r="G33" s="251"/>
      <c r="H33" s="251"/>
      <c r="I33" s="251"/>
      <c r="J33" s="251"/>
      <c r="K33" s="252"/>
      <c r="L33" s="248" t="str">
        <f>IF(OR(ISBLANK(N33),ISBLANK(AO33)),"",IF(N33&gt;AO33,2,IF(N33=AO33,1,0)))</f>
        <v/>
      </c>
      <c r="M33" s="248"/>
      <c r="N33" s="228"/>
      <c r="O33" s="229"/>
      <c r="P33" s="230"/>
      <c r="Q33" s="228"/>
      <c r="R33" s="229"/>
      <c r="S33" s="228"/>
      <c r="T33" s="229"/>
      <c r="U33" s="230"/>
      <c r="V33" s="304" t="str">
        <f>IF(ISBLANK(Q33),"",ROUNDDOWN(N33/Q33,3))</f>
        <v/>
      </c>
      <c r="W33" s="304"/>
      <c r="X33" s="304"/>
      <c r="Y33" s="304"/>
      <c r="Z33" s="253" t="s">
        <v>1364</v>
      </c>
      <c r="AA33" s="254"/>
      <c r="AB33" s="250"/>
      <c r="AC33" s="251"/>
      <c r="AD33" s="251"/>
      <c r="AE33" s="251"/>
      <c r="AF33" s="251"/>
      <c r="AG33" s="251"/>
      <c r="AH33" s="251"/>
      <c r="AI33" s="251"/>
      <c r="AJ33" s="251"/>
      <c r="AK33" s="251"/>
      <c r="AL33" s="252"/>
      <c r="AM33" s="218" t="str">
        <f>IF(OR(ISBLANK(N33),ISBLANK(AO33)),"",IF(N33&gt;AO33,0,IF(N33=AO33,1,2)))</f>
        <v/>
      </c>
      <c r="AN33" s="218"/>
      <c r="AO33" s="228"/>
      <c r="AP33" s="229"/>
      <c r="AQ33" s="230"/>
      <c r="AR33" s="228"/>
      <c r="AS33" s="229"/>
      <c r="AT33" s="230"/>
      <c r="AU33" s="218" t="str">
        <f>IF(ISBLANK(Q33),"",Q33)</f>
        <v/>
      </c>
      <c r="AV33" s="218"/>
      <c r="AW33" s="304" t="str">
        <f>IF(ISTEXT(AU33),"",ROUNDDOWN(AO33/AU33,3))</f>
        <v/>
      </c>
      <c r="AX33" s="304"/>
      <c r="AY33" s="304"/>
      <c r="AZ33" s="304"/>
      <c r="BB33" s="41"/>
    </row>
    <row r="34" spans="1:54" s="17" customFormat="1" ht="14.1" customHeight="1">
      <c r="A34" s="250"/>
      <c r="B34" s="251"/>
      <c r="C34" s="251"/>
      <c r="D34" s="251"/>
      <c r="E34" s="251"/>
      <c r="F34" s="251"/>
      <c r="G34" s="251"/>
      <c r="H34" s="251"/>
      <c r="I34" s="251"/>
      <c r="J34" s="251"/>
      <c r="K34" s="252"/>
      <c r="L34" s="248" t="str">
        <f>IF(OR(ISBLANK(N34),ISBLANK(AO34)),"",IF(N34&gt;AO34,2,IF(N34=AO34,1,0)))</f>
        <v/>
      </c>
      <c r="M34" s="248"/>
      <c r="N34" s="228"/>
      <c r="O34" s="229"/>
      <c r="P34" s="230"/>
      <c r="Q34" s="228"/>
      <c r="R34" s="229"/>
      <c r="S34" s="228"/>
      <c r="T34" s="229"/>
      <c r="U34" s="230"/>
      <c r="V34" s="304" t="str">
        <f>IF(ISBLANK(Q34),"",ROUNDDOWN(N34/Q34,3))</f>
        <v/>
      </c>
      <c r="W34" s="304"/>
      <c r="X34" s="304"/>
      <c r="Y34" s="304"/>
      <c r="Z34" s="253" t="s">
        <v>1364</v>
      </c>
      <c r="AA34" s="254"/>
      <c r="AB34" s="250"/>
      <c r="AC34" s="251"/>
      <c r="AD34" s="251"/>
      <c r="AE34" s="251"/>
      <c r="AF34" s="251"/>
      <c r="AG34" s="251"/>
      <c r="AH34" s="251"/>
      <c r="AI34" s="251"/>
      <c r="AJ34" s="251"/>
      <c r="AK34" s="251"/>
      <c r="AL34" s="252"/>
      <c r="AM34" s="218" t="str">
        <f>IF(OR(ISBLANK(N34),ISBLANK(AO34)),"",IF(N34&gt;AO34,0,IF(N34=AO34,1,2)))</f>
        <v/>
      </c>
      <c r="AN34" s="218"/>
      <c r="AO34" s="228"/>
      <c r="AP34" s="229"/>
      <c r="AQ34" s="230"/>
      <c r="AR34" s="228"/>
      <c r="AS34" s="229"/>
      <c r="AT34" s="230"/>
      <c r="AU34" s="218" t="str">
        <f>IF(ISBLANK(Q34),"",Q34)</f>
        <v/>
      </c>
      <c r="AV34" s="218"/>
      <c r="AW34" s="304" t="str">
        <f>IF(ISTEXT(AU34),"",ROUNDDOWN(AO34/AU34,3))</f>
        <v/>
      </c>
      <c r="AX34" s="304"/>
      <c r="AY34" s="304"/>
      <c r="AZ34" s="304"/>
      <c r="BB34" s="41"/>
    </row>
    <row r="35" spans="1:54" s="17" customFormat="1" ht="14.1" customHeight="1">
      <c r="A35" s="250"/>
      <c r="B35" s="251"/>
      <c r="C35" s="251"/>
      <c r="D35" s="251"/>
      <c r="E35" s="251"/>
      <c r="F35" s="251"/>
      <c r="G35" s="251"/>
      <c r="H35" s="251"/>
      <c r="I35" s="251"/>
      <c r="J35" s="251"/>
      <c r="K35" s="252"/>
      <c r="L35" s="248" t="str">
        <f>IF(OR(ISBLANK(N35),ISBLANK(AO35)),"",IF(N35&gt;AO35,2,IF(N35=AO35,1,0)))</f>
        <v/>
      </c>
      <c r="M35" s="248"/>
      <c r="N35" s="227"/>
      <c r="O35" s="227"/>
      <c r="P35" s="227"/>
      <c r="Q35" s="228"/>
      <c r="R35" s="229"/>
      <c r="S35" s="227"/>
      <c r="T35" s="227"/>
      <c r="U35" s="227"/>
      <c r="V35" s="304" t="str">
        <f>IF(ISBLANK(Q35),"",ROUNDDOWN(N35/Q35,3))</f>
        <v/>
      </c>
      <c r="W35" s="304"/>
      <c r="X35" s="304"/>
      <c r="Y35" s="304"/>
      <c r="Z35" s="249" t="s">
        <v>1364</v>
      </c>
      <c r="AA35" s="249"/>
      <c r="AB35" s="250"/>
      <c r="AC35" s="251"/>
      <c r="AD35" s="251"/>
      <c r="AE35" s="251"/>
      <c r="AF35" s="251"/>
      <c r="AG35" s="251"/>
      <c r="AH35" s="251"/>
      <c r="AI35" s="251"/>
      <c r="AJ35" s="251"/>
      <c r="AK35" s="251"/>
      <c r="AL35" s="252"/>
      <c r="AM35" s="218" t="str">
        <f>IF(OR(ISBLANK(N35),ISBLANK(AO35)),"",IF(N35&gt;AO35,0,IF(N35=AO35,1,2)))</f>
        <v/>
      </c>
      <c r="AN35" s="218"/>
      <c r="AO35" s="227"/>
      <c r="AP35" s="227"/>
      <c r="AQ35" s="227"/>
      <c r="AR35" s="227"/>
      <c r="AS35" s="227"/>
      <c r="AT35" s="227"/>
      <c r="AU35" s="218" t="str">
        <f>IF(ISBLANK(Q35),"",Q35)</f>
        <v/>
      </c>
      <c r="AV35" s="218"/>
      <c r="AW35" s="304" t="str">
        <f>IF(ISTEXT(AU35),"",ROUNDDOWN(AO35/AU35,3))</f>
        <v/>
      </c>
      <c r="AX35" s="304"/>
      <c r="AY35" s="304"/>
      <c r="AZ35" s="304"/>
      <c r="BB35" s="41"/>
    </row>
    <row r="36" spans="1:54" s="18" customFormat="1" ht="14.1" customHeight="1">
      <c r="G36" s="19"/>
      <c r="H36" s="19"/>
      <c r="I36" s="19"/>
      <c r="K36" s="19"/>
      <c r="L36" s="20"/>
      <c r="M36" s="21"/>
      <c r="N36" s="21"/>
      <c r="Q36" s="22"/>
      <c r="R36" s="22"/>
      <c r="S36" s="36"/>
      <c r="T36" s="36"/>
      <c r="U36" s="36"/>
      <c r="V36" s="223" t="s">
        <v>1370</v>
      </c>
      <c r="W36" s="224"/>
      <c r="X36" s="224"/>
      <c r="Y36" s="224"/>
      <c r="Z36" s="224"/>
      <c r="AA36" s="224"/>
      <c r="AB36" s="224"/>
      <c r="AC36" s="224"/>
      <c r="AD36" s="225"/>
      <c r="AE36" s="23"/>
      <c r="AF36" s="23"/>
      <c r="AG36" s="23"/>
      <c r="AH36" s="19"/>
      <c r="AJ36" s="20"/>
      <c r="AK36" s="20"/>
      <c r="AL36" s="20"/>
      <c r="AM36" s="21"/>
      <c r="AN36" s="24"/>
      <c r="AO36" s="21"/>
      <c r="AU36" s="22"/>
      <c r="AV36" s="22"/>
      <c r="AW36" s="22"/>
      <c r="AX36" s="255"/>
      <c r="AY36" s="255"/>
      <c r="AZ36" s="255"/>
      <c r="BB36" s="15"/>
    </row>
    <row r="37" spans="1:54" s="17" customFormat="1" ht="14.1" customHeight="1">
      <c r="A37" s="250"/>
      <c r="B37" s="251"/>
      <c r="C37" s="251"/>
      <c r="D37" s="251"/>
      <c r="E37" s="251"/>
      <c r="F37" s="251"/>
      <c r="G37" s="251"/>
      <c r="H37" s="251"/>
      <c r="I37" s="251"/>
      <c r="J37" s="251"/>
      <c r="K37" s="252"/>
      <c r="L37" s="248" t="str">
        <f>IF(OR(ISBLANK(N37),ISBLANK(AO37)),"",IF(N37&gt;AO37,2,IF(N37=AO37,1,0)))</f>
        <v/>
      </c>
      <c r="M37" s="248"/>
      <c r="N37" s="228"/>
      <c r="O37" s="229"/>
      <c r="P37" s="230"/>
      <c r="Q37" s="228"/>
      <c r="R37" s="229"/>
      <c r="S37" s="228"/>
      <c r="T37" s="229"/>
      <c r="U37" s="230"/>
      <c r="V37" s="304" t="str">
        <f>IF(ISBLANK(Q37),"",ROUNDDOWN(N37/Q37,3))</f>
        <v/>
      </c>
      <c r="W37" s="304"/>
      <c r="X37" s="304"/>
      <c r="Y37" s="304"/>
      <c r="Z37" s="253" t="s">
        <v>1364</v>
      </c>
      <c r="AA37" s="254"/>
      <c r="AB37" s="250"/>
      <c r="AC37" s="251"/>
      <c r="AD37" s="251"/>
      <c r="AE37" s="251"/>
      <c r="AF37" s="251"/>
      <c r="AG37" s="251"/>
      <c r="AH37" s="251"/>
      <c r="AI37" s="251"/>
      <c r="AJ37" s="251"/>
      <c r="AK37" s="251"/>
      <c r="AL37" s="252"/>
      <c r="AM37" s="218" t="str">
        <f>IF(OR(ISBLANK(N37),ISBLANK(AO37)),"",IF(N37&gt;AO37,0,IF(N37=AO37,1,2)))</f>
        <v/>
      </c>
      <c r="AN37" s="218"/>
      <c r="AO37" s="228"/>
      <c r="AP37" s="229"/>
      <c r="AQ37" s="230"/>
      <c r="AR37" s="228"/>
      <c r="AS37" s="229"/>
      <c r="AT37" s="230"/>
      <c r="AU37" s="218" t="str">
        <f>IF(ISBLANK(Q37),"",Q37)</f>
        <v/>
      </c>
      <c r="AV37" s="218"/>
      <c r="AW37" s="304" t="str">
        <f>IF(ISTEXT(AU37),"",ROUNDDOWN(AO37/AU37,3))</f>
        <v/>
      </c>
      <c r="AX37" s="304"/>
      <c r="AY37" s="304"/>
      <c r="AZ37" s="304"/>
      <c r="BB37" s="41"/>
    </row>
    <row r="38" spans="1:54" s="17" customFormat="1" ht="14.1" customHeight="1">
      <c r="A38" s="250"/>
      <c r="B38" s="251"/>
      <c r="C38" s="251"/>
      <c r="D38" s="251"/>
      <c r="E38" s="251"/>
      <c r="F38" s="251"/>
      <c r="G38" s="251"/>
      <c r="H38" s="251"/>
      <c r="I38" s="251"/>
      <c r="J38" s="251"/>
      <c r="K38" s="252"/>
      <c r="L38" s="248" t="str">
        <f>IF(OR(ISBLANK(N38),ISBLANK(AO38)),"",IF(N38&gt;AO38,2,IF(N38=AO38,1,0)))</f>
        <v/>
      </c>
      <c r="M38" s="248"/>
      <c r="N38" s="228"/>
      <c r="O38" s="229"/>
      <c r="P38" s="230"/>
      <c r="Q38" s="228"/>
      <c r="R38" s="229"/>
      <c r="S38" s="228"/>
      <c r="T38" s="229"/>
      <c r="U38" s="230"/>
      <c r="V38" s="304" t="str">
        <f>IF(ISBLANK(Q38),"",ROUNDDOWN(N38/Q38,3))</f>
        <v/>
      </c>
      <c r="W38" s="304"/>
      <c r="X38" s="304"/>
      <c r="Y38" s="304"/>
      <c r="Z38" s="253" t="s">
        <v>1364</v>
      </c>
      <c r="AA38" s="254"/>
      <c r="AB38" s="250"/>
      <c r="AC38" s="251"/>
      <c r="AD38" s="251"/>
      <c r="AE38" s="251"/>
      <c r="AF38" s="251"/>
      <c r="AG38" s="251"/>
      <c r="AH38" s="251"/>
      <c r="AI38" s="251"/>
      <c r="AJ38" s="251"/>
      <c r="AK38" s="251"/>
      <c r="AL38" s="252"/>
      <c r="AM38" s="218" t="str">
        <f>IF(OR(ISBLANK(N38),ISBLANK(AO38)),"",IF(N38&gt;AO38,0,IF(N38=AO38,1,2)))</f>
        <v/>
      </c>
      <c r="AN38" s="218"/>
      <c r="AO38" s="228"/>
      <c r="AP38" s="229"/>
      <c r="AQ38" s="230"/>
      <c r="AR38" s="228"/>
      <c r="AS38" s="229"/>
      <c r="AT38" s="230"/>
      <c r="AU38" s="218" t="str">
        <f>IF(ISBLANK(Q38),"",Q38)</f>
        <v/>
      </c>
      <c r="AV38" s="218"/>
      <c r="AW38" s="304" t="str">
        <f>IF(ISTEXT(AU38),"",ROUNDDOWN(AO38/AU38,3))</f>
        <v/>
      </c>
      <c r="AX38" s="304"/>
      <c r="AY38" s="304"/>
      <c r="AZ38" s="304"/>
      <c r="BB38" s="41"/>
    </row>
    <row r="39" spans="1:54" s="17" customFormat="1" ht="14.1" customHeight="1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248" t="str">
        <f>IF(OR(ISBLANK(N39),ISBLANK(AO39)),"",IF(N39&gt;AO39,2,IF(N39=AO39,1,0)))</f>
        <v/>
      </c>
      <c r="M39" s="248"/>
      <c r="N39" s="228"/>
      <c r="O39" s="229"/>
      <c r="P39" s="230"/>
      <c r="Q39" s="228"/>
      <c r="R39" s="229"/>
      <c r="S39" s="228"/>
      <c r="T39" s="229"/>
      <c r="U39" s="230"/>
      <c r="V39" s="304" t="str">
        <f>IF(ISBLANK(Q39),"",ROUNDDOWN(N39/Q39,3))</f>
        <v/>
      </c>
      <c r="W39" s="304"/>
      <c r="X39" s="304"/>
      <c r="Y39" s="304"/>
      <c r="Z39" s="253" t="s">
        <v>1364</v>
      </c>
      <c r="AA39" s="254"/>
      <c r="AB39" s="250"/>
      <c r="AC39" s="251"/>
      <c r="AD39" s="251"/>
      <c r="AE39" s="251"/>
      <c r="AF39" s="251"/>
      <c r="AG39" s="251"/>
      <c r="AH39" s="251"/>
      <c r="AI39" s="251"/>
      <c r="AJ39" s="251"/>
      <c r="AK39" s="251"/>
      <c r="AL39" s="252"/>
      <c r="AM39" s="218" t="str">
        <f>IF(OR(ISBLANK(N39),ISBLANK(AO39)),"",IF(N39&gt;AO39,0,IF(N39=AO39,1,2)))</f>
        <v/>
      </c>
      <c r="AN39" s="218"/>
      <c r="AO39" s="228"/>
      <c r="AP39" s="229"/>
      <c r="AQ39" s="230"/>
      <c r="AR39" s="228"/>
      <c r="AS39" s="229"/>
      <c r="AT39" s="230"/>
      <c r="AU39" s="218" t="str">
        <f>IF(ISBLANK(Q39),"",Q39)</f>
        <v/>
      </c>
      <c r="AV39" s="218"/>
      <c r="AW39" s="304" t="str">
        <f>IF(ISTEXT(AU39),"",ROUNDDOWN(AO39/AU39,3))</f>
        <v/>
      </c>
      <c r="AX39" s="304"/>
      <c r="AY39" s="304"/>
      <c r="AZ39" s="304"/>
      <c r="BB39" s="41"/>
    </row>
    <row r="40" spans="1:54" s="17" customFormat="1" ht="14.1" customHeight="1">
      <c r="A40" s="250"/>
      <c r="B40" s="251"/>
      <c r="C40" s="251"/>
      <c r="D40" s="251"/>
      <c r="E40" s="251"/>
      <c r="F40" s="251"/>
      <c r="G40" s="251"/>
      <c r="H40" s="251"/>
      <c r="I40" s="251"/>
      <c r="J40" s="251"/>
      <c r="K40" s="252"/>
      <c r="L40" s="248" t="str">
        <f>IF(OR(ISBLANK(N40),ISBLANK(AO40)),"",IF(N40&gt;AO40,2,IF(N40=AO40,1,0)))</f>
        <v/>
      </c>
      <c r="M40" s="248"/>
      <c r="N40" s="227"/>
      <c r="O40" s="227"/>
      <c r="P40" s="227"/>
      <c r="Q40" s="228"/>
      <c r="R40" s="229"/>
      <c r="S40" s="227"/>
      <c r="T40" s="227"/>
      <c r="U40" s="227"/>
      <c r="V40" s="304" t="str">
        <f>IF(ISBLANK(Q40),"",ROUNDDOWN(N40/Q40,3))</f>
        <v/>
      </c>
      <c r="W40" s="304"/>
      <c r="X40" s="304"/>
      <c r="Y40" s="304"/>
      <c r="Z40" s="249" t="s">
        <v>1364</v>
      </c>
      <c r="AA40" s="249"/>
      <c r="AB40" s="250"/>
      <c r="AC40" s="251"/>
      <c r="AD40" s="251"/>
      <c r="AE40" s="251"/>
      <c r="AF40" s="251"/>
      <c r="AG40" s="251"/>
      <c r="AH40" s="251"/>
      <c r="AI40" s="251"/>
      <c r="AJ40" s="251"/>
      <c r="AK40" s="251"/>
      <c r="AL40" s="252"/>
      <c r="AM40" s="218" t="str">
        <f>IF(OR(ISBLANK(N40),ISBLANK(AO40)),"",IF(N40&gt;AO40,0,IF(N40=AO40,1,2)))</f>
        <v/>
      </c>
      <c r="AN40" s="218"/>
      <c r="AO40" s="227"/>
      <c r="AP40" s="227"/>
      <c r="AQ40" s="227"/>
      <c r="AR40" s="227"/>
      <c r="AS40" s="227"/>
      <c r="AT40" s="227"/>
      <c r="AU40" s="218" t="str">
        <f>IF(ISBLANK(Q40),"",Q40)</f>
        <v/>
      </c>
      <c r="AV40" s="218"/>
      <c r="AW40" s="304" t="str">
        <f>IF(ISTEXT(AU40),"",ROUNDDOWN(AO40/AU40,3))</f>
        <v/>
      </c>
      <c r="AX40" s="304"/>
      <c r="AY40" s="304"/>
      <c r="AZ40" s="304"/>
      <c r="BB40" s="41"/>
    </row>
    <row r="41" spans="1:54" s="13" customFormat="1" ht="14.1" customHeight="1">
      <c r="N41" s="25"/>
      <c r="O41" s="25"/>
      <c r="P41" s="25"/>
      <c r="R41" s="26"/>
      <c r="S41" s="26"/>
      <c r="AH41" s="26"/>
      <c r="AJ41" s="26"/>
      <c r="AK41" s="26"/>
      <c r="AL41" s="26"/>
      <c r="BB41" s="15" t="str">
        <f t="shared" ref="BB41:BB52" si="0">IF(ISBLANK(AO41),"",IF(AND(L41=2,N41&gt;AO41),"",IF(AND(L41=1,N41=AO41),"",IF(AND(L41=0,N41&lt;AO41),"","! pp/car fout"))))</f>
        <v/>
      </c>
    </row>
    <row r="42" spans="1:54" s="13" customFormat="1" ht="14.1" customHeight="1">
      <c r="C42" s="27" t="s">
        <v>1371</v>
      </c>
      <c r="D42" s="28"/>
      <c r="E42" s="28"/>
      <c r="F42" s="28"/>
      <c r="G42" s="28"/>
      <c r="N42" s="25"/>
      <c r="O42" s="25"/>
      <c r="P42" s="25"/>
      <c r="R42" s="26"/>
      <c r="S42" s="26"/>
      <c r="AH42" s="26"/>
      <c r="AJ42" s="26"/>
      <c r="AK42" s="26"/>
      <c r="AL42" s="26"/>
      <c r="BB42" s="15" t="str">
        <f t="shared" si="0"/>
        <v/>
      </c>
    </row>
    <row r="43" spans="1:54" s="29" customFormat="1" ht="14.1" customHeight="1">
      <c r="A43" s="264"/>
      <c r="B43" s="264"/>
      <c r="C43" s="243" t="s">
        <v>1372</v>
      </c>
      <c r="D43" s="244"/>
      <c r="E43" s="244"/>
      <c r="F43" s="244"/>
      <c r="H43" s="241" t="s">
        <v>21</v>
      </c>
      <c r="I43" s="241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1" t="s">
        <v>1373</v>
      </c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3" t="s">
        <v>1374</v>
      </c>
      <c r="AH43" s="244"/>
      <c r="AI43" s="244"/>
      <c r="AJ43" s="221" t="s">
        <v>1375</v>
      </c>
      <c r="AK43" s="245"/>
      <c r="AL43" s="245"/>
      <c r="AM43" s="243" t="s">
        <v>1376</v>
      </c>
      <c r="AN43" s="244"/>
      <c r="AO43" s="246"/>
      <c r="AP43" s="243" t="s">
        <v>1377</v>
      </c>
      <c r="AQ43" s="244"/>
      <c r="AR43" s="244"/>
      <c r="AS43" s="244"/>
      <c r="AT43" s="243" t="s">
        <v>1378</v>
      </c>
      <c r="AU43" s="244"/>
      <c r="AV43" s="247"/>
      <c r="AW43" s="243" t="s">
        <v>1379</v>
      </c>
      <c r="AX43" s="244"/>
      <c r="AY43" s="244"/>
      <c r="AZ43" s="244"/>
      <c r="BB43" s="15" t="str">
        <f t="shared" si="0"/>
        <v/>
      </c>
    </row>
    <row r="44" spans="1:54" s="17" customFormat="1" ht="14.1" customHeight="1">
      <c r="A44" s="218">
        <v>1</v>
      </c>
      <c r="B44" s="218"/>
      <c r="C44" s="263"/>
      <c r="D44" s="231"/>
      <c r="E44" s="231"/>
      <c r="F44" s="231"/>
      <c r="G44" s="231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7"/>
      <c r="AH44" s="227"/>
      <c r="AI44" s="227"/>
      <c r="AJ44" s="228"/>
      <c r="AK44" s="229"/>
      <c r="AL44" s="230"/>
      <c r="AM44" s="227"/>
      <c r="AN44" s="227"/>
      <c r="AO44" s="231"/>
      <c r="AP44" s="304" t="str">
        <f t="shared" ref="AP44:AP51" si="1">IF(ISBLANK(AM44),"",ROUNDDOWN(AJ44/AM44,3))</f>
        <v/>
      </c>
      <c r="AQ44" s="305"/>
      <c r="AR44" s="305"/>
      <c r="AS44" s="305"/>
      <c r="AT44" s="227"/>
      <c r="AU44" s="227"/>
      <c r="AV44" s="234"/>
      <c r="AW44" s="300"/>
      <c r="AX44" s="300"/>
      <c r="AY44" s="300"/>
      <c r="AZ44" s="301"/>
      <c r="BB44" s="41" t="str">
        <f t="shared" si="0"/>
        <v/>
      </c>
    </row>
    <row r="45" spans="1:54" s="17" customFormat="1" ht="14.1" customHeight="1">
      <c r="A45" s="218">
        <v>2</v>
      </c>
      <c r="B45" s="218"/>
      <c r="C45" s="263"/>
      <c r="D45" s="231"/>
      <c r="E45" s="231"/>
      <c r="F45" s="231"/>
      <c r="G45" s="231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7"/>
      <c r="AH45" s="227"/>
      <c r="AI45" s="227"/>
      <c r="AJ45" s="228"/>
      <c r="AK45" s="229"/>
      <c r="AL45" s="230"/>
      <c r="AM45" s="227"/>
      <c r="AN45" s="227"/>
      <c r="AO45" s="231"/>
      <c r="AP45" s="304" t="str">
        <f t="shared" si="1"/>
        <v/>
      </c>
      <c r="AQ45" s="305"/>
      <c r="AR45" s="305"/>
      <c r="AS45" s="305"/>
      <c r="AT45" s="227"/>
      <c r="AU45" s="227"/>
      <c r="AV45" s="234"/>
      <c r="AW45" s="300"/>
      <c r="AX45" s="300"/>
      <c r="AY45" s="300"/>
      <c r="AZ45" s="301"/>
      <c r="BB45" s="41" t="str">
        <f t="shared" si="0"/>
        <v/>
      </c>
    </row>
    <row r="46" spans="1:54" s="17" customFormat="1" ht="14.1" customHeight="1">
      <c r="A46" s="218">
        <v>3</v>
      </c>
      <c r="B46" s="218"/>
      <c r="C46" s="263"/>
      <c r="D46" s="231"/>
      <c r="E46" s="231"/>
      <c r="F46" s="231"/>
      <c r="G46" s="231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7"/>
      <c r="AH46" s="227"/>
      <c r="AI46" s="227"/>
      <c r="AJ46" s="228"/>
      <c r="AK46" s="229"/>
      <c r="AL46" s="230"/>
      <c r="AM46" s="227"/>
      <c r="AN46" s="227"/>
      <c r="AO46" s="231"/>
      <c r="AP46" s="304" t="str">
        <f t="shared" si="1"/>
        <v/>
      </c>
      <c r="AQ46" s="305"/>
      <c r="AR46" s="305"/>
      <c r="AS46" s="305"/>
      <c r="AT46" s="227"/>
      <c r="AU46" s="227"/>
      <c r="AV46" s="234"/>
      <c r="AW46" s="300"/>
      <c r="AX46" s="300"/>
      <c r="AY46" s="300"/>
      <c r="AZ46" s="301"/>
      <c r="BB46" s="41" t="str">
        <f t="shared" si="0"/>
        <v/>
      </c>
    </row>
    <row r="47" spans="1:54" s="17" customFormat="1" ht="14.1" customHeight="1">
      <c r="A47" s="218">
        <v>4</v>
      </c>
      <c r="B47" s="218"/>
      <c r="C47" s="263"/>
      <c r="D47" s="231"/>
      <c r="E47" s="231"/>
      <c r="F47" s="231"/>
      <c r="G47" s="231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7"/>
      <c r="AH47" s="227"/>
      <c r="AI47" s="227"/>
      <c r="AJ47" s="228"/>
      <c r="AK47" s="229"/>
      <c r="AL47" s="230"/>
      <c r="AM47" s="227"/>
      <c r="AN47" s="227"/>
      <c r="AO47" s="231"/>
      <c r="AP47" s="304" t="str">
        <f t="shared" si="1"/>
        <v/>
      </c>
      <c r="AQ47" s="305"/>
      <c r="AR47" s="305"/>
      <c r="AS47" s="305"/>
      <c r="AT47" s="227"/>
      <c r="AU47" s="227"/>
      <c r="AV47" s="234"/>
      <c r="AW47" s="300"/>
      <c r="AX47" s="300"/>
      <c r="AY47" s="300"/>
      <c r="AZ47" s="301"/>
      <c r="BB47" s="41" t="str">
        <f t="shared" si="0"/>
        <v/>
      </c>
    </row>
    <row r="48" spans="1:54" s="17" customFormat="1" ht="14.1" customHeight="1">
      <c r="A48" s="218">
        <v>5</v>
      </c>
      <c r="B48" s="218"/>
      <c r="C48" s="263"/>
      <c r="D48" s="231"/>
      <c r="E48" s="231"/>
      <c r="F48" s="231"/>
      <c r="G48" s="231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7"/>
      <c r="AH48" s="227"/>
      <c r="AI48" s="227"/>
      <c r="AJ48" s="228"/>
      <c r="AK48" s="229"/>
      <c r="AL48" s="230"/>
      <c r="AM48" s="227"/>
      <c r="AN48" s="227"/>
      <c r="AO48" s="231"/>
      <c r="AP48" s="304" t="str">
        <f t="shared" si="1"/>
        <v/>
      </c>
      <c r="AQ48" s="305"/>
      <c r="AR48" s="305"/>
      <c r="AS48" s="305"/>
      <c r="AT48" s="227"/>
      <c r="AU48" s="227"/>
      <c r="AV48" s="234"/>
      <c r="AW48" s="300"/>
      <c r="AX48" s="300"/>
      <c r="AY48" s="300"/>
      <c r="AZ48" s="301"/>
      <c r="BB48" s="41" t="str">
        <f t="shared" si="0"/>
        <v/>
      </c>
    </row>
    <row r="49" spans="1:54" s="17" customFormat="1" ht="14.1" customHeight="1">
      <c r="A49" s="218">
        <v>6</v>
      </c>
      <c r="B49" s="218"/>
      <c r="C49" s="263"/>
      <c r="D49" s="231"/>
      <c r="E49" s="231"/>
      <c r="F49" s="231"/>
      <c r="G49" s="231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7"/>
      <c r="AH49" s="227"/>
      <c r="AI49" s="227"/>
      <c r="AJ49" s="228"/>
      <c r="AK49" s="229"/>
      <c r="AL49" s="230"/>
      <c r="AM49" s="227"/>
      <c r="AN49" s="227"/>
      <c r="AO49" s="231"/>
      <c r="AP49" s="304" t="str">
        <f t="shared" si="1"/>
        <v/>
      </c>
      <c r="AQ49" s="305"/>
      <c r="AR49" s="305"/>
      <c r="AS49" s="305"/>
      <c r="AT49" s="227"/>
      <c r="AU49" s="227"/>
      <c r="AV49" s="234"/>
      <c r="AW49" s="300"/>
      <c r="AX49" s="300"/>
      <c r="AY49" s="300"/>
      <c r="AZ49" s="301"/>
      <c r="BB49" s="41" t="str">
        <f t="shared" si="0"/>
        <v/>
      </c>
    </row>
    <row r="50" spans="1:54" s="17" customFormat="1" ht="14.1" customHeight="1">
      <c r="A50" s="218">
        <v>7</v>
      </c>
      <c r="B50" s="218"/>
      <c r="C50" s="263"/>
      <c r="D50" s="227"/>
      <c r="E50" s="227"/>
      <c r="F50" s="227"/>
      <c r="G50" s="231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7"/>
      <c r="AH50" s="227"/>
      <c r="AI50" s="227"/>
      <c r="AJ50" s="228"/>
      <c r="AK50" s="229"/>
      <c r="AL50" s="230"/>
      <c r="AM50" s="227"/>
      <c r="AN50" s="227"/>
      <c r="AO50" s="231"/>
      <c r="AP50" s="304" t="str">
        <f t="shared" si="1"/>
        <v/>
      </c>
      <c r="AQ50" s="305"/>
      <c r="AR50" s="305"/>
      <c r="AS50" s="305"/>
      <c r="AT50" s="227"/>
      <c r="AU50" s="227"/>
      <c r="AV50" s="234"/>
      <c r="AW50" s="300"/>
      <c r="AX50" s="300"/>
      <c r="AY50" s="300"/>
      <c r="AZ50" s="301"/>
      <c r="BB50" s="41" t="str">
        <f t="shared" si="0"/>
        <v/>
      </c>
    </row>
    <row r="51" spans="1:54" s="17" customFormat="1" ht="14.1" customHeight="1">
      <c r="A51" s="218">
        <v>8</v>
      </c>
      <c r="B51" s="218"/>
      <c r="C51" s="263"/>
      <c r="D51" s="227"/>
      <c r="E51" s="227"/>
      <c r="F51" s="227"/>
      <c r="G51" s="231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7"/>
      <c r="AH51" s="227"/>
      <c r="AI51" s="227"/>
      <c r="AJ51" s="228"/>
      <c r="AK51" s="229"/>
      <c r="AL51" s="230"/>
      <c r="AM51" s="227"/>
      <c r="AN51" s="227"/>
      <c r="AO51" s="231"/>
      <c r="AP51" s="302" t="str">
        <f t="shared" si="1"/>
        <v/>
      </c>
      <c r="AQ51" s="303"/>
      <c r="AR51" s="303"/>
      <c r="AS51" s="303"/>
      <c r="AT51" s="237"/>
      <c r="AU51" s="237"/>
      <c r="AV51" s="238"/>
      <c r="AW51" s="286"/>
      <c r="AX51" s="286"/>
      <c r="AY51" s="286"/>
      <c r="AZ51" s="287"/>
      <c r="BB51" s="41" t="str">
        <f t="shared" si="0"/>
        <v/>
      </c>
    </row>
    <row r="52" spans="1:54" s="13" customFormat="1" ht="14.1" customHeight="1">
      <c r="A52" s="288" t="s">
        <v>1380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90"/>
      <c r="L52" s="291" t="e">
        <f>IF(ISTEXT(AM52),"",ROUNDDOWN(AJ52/AM52,3))</f>
        <v>#DIV/0!</v>
      </c>
      <c r="M52" s="292"/>
      <c r="N52" s="292"/>
      <c r="O52" s="293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94">
        <f>SUM(AJ44:AL51)</f>
        <v>0</v>
      </c>
      <c r="AK52" s="295"/>
      <c r="AL52" s="296"/>
      <c r="AM52" s="297">
        <f>SUM(AM44:AO51)</f>
        <v>0</v>
      </c>
      <c r="AN52" s="298"/>
      <c r="AO52" s="299"/>
      <c r="AP52" s="31"/>
      <c r="AQ52" s="30"/>
      <c r="AR52" s="30"/>
      <c r="AS52" s="30"/>
      <c r="AT52" s="30"/>
      <c r="AU52" s="30"/>
      <c r="AV52" s="30"/>
      <c r="AW52" s="30"/>
      <c r="AX52" s="30"/>
      <c r="AY52" s="30"/>
      <c r="AZ52" s="32"/>
      <c r="BB52" s="15" t="str">
        <f t="shared" si="0"/>
        <v/>
      </c>
    </row>
    <row r="53" spans="1:54" s="13" customFormat="1" ht="12"/>
    <row r="54" spans="1:54" s="13" customFormat="1" ht="12"/>
    <row r="55" spans="1:54" s="13" customFormat="1" ht="12"/>
    <row r="56" spans="1:54" s="13" customFormat="1" ht="12"/>
    <row r="57" spans="1:54" s="13" customFormat="1" ht="12"/>
    <row r="58" spans="1:54" s="33" customFormat="1" ht="12"/>
    <row r="59" spans="1:54" s="33" customFormat="1" ht="12"/>
    <row r="60" spans="1:54" s="33" customFormat="1" ht="12"/>
    <row r="61" spans="1:54" s="33" customFormat="1" ht="12"/>
    <row r="62" spans="1:54" s="33" customFormat="1" ht="12"/>
    <row r="63" spans="1:54" s="33" customFormat="1" ht="12"/>
    <row r="64" spans="1:54" s="33" customFormat="1" ht="12"/>
    <row r="65" s="33" customFormat="1" ht="12"/>
    <row r="66" s="33" customFormat="1" ht="12"/>
    <row r="67" s="33" customFormat="1" ht="12"/>
    <row r="68" s="33" customFormat="1" ht="12"/>
    <row r="69" s="33" customFormat="1" ht="12"/>
    <row r="70" s="33" customFormat="1" ht="12"/>
    <row r="71" s="33" customFormat="1" ht="12"/>
    <row r="72" s="33" customFormat="1" ht="12"/>
    <row r="73" s="33" customFormat="1" ht="12"/>
    <row r="74" s="33" customFormat="1" ht="12"/>
    <row r="75" s="33" customFormat="1" ht="12"/>
    <row r="76" s="33" customFormat="1" ht="12"/>
    <row r="77" s="33" customFormat="1" ht="12"/>
    <row r="78" s="33" customFormat="1" ht="12"/>
    <row r="79" s="33" customFormat="1" ht="12"/>
    <row r="80" s="33" customFormat="1" ht="12"/>
    <row r="81" s="33" customFormat="1" ht="12"/>
    <row r="82" s="33" customFormat="1" ht="12"/>
    <row r="83" s="33" customFormat="1" ht="12"/>
    <row r="84" s="33" customFormat="1" ht="12"/>
    <row r="85" s="33" customFormat="1" ht="12"/>
    <row r="86" s="33" customFormat="1" ht="12"/>
    <row r="87" s="33" customFormat="1" ht="12"/>
    <row r="88" s="33" customFormat="1" ht="12"/>
    <row r="89" s="33" customFormat="1" ht="12"/>
    <row r="90" s="33" customFormat="1" ht="12"/>
    <row r="91" s="33" customFormat="1" ht="12"/>
    <row r="92" s="33" customFormat="1" ht="12"/>
    <row r="93" s="33" customFormat="1" ht="12"/>
    <row r="94" s="33" customFormat="1" ht="12"/>
    <row r="95" s="33" customFormat="1" ht="12"/>
    <row r="96" s="33" customFormat="1" ht="12"/>
    <row r="97" s="33" customFormat="1" ht="12"/>
    <row r="98" s="33" customFormat="1" ht="12"/>
    <row r="99" s="33" customFormat="1" ht="12"/>
    <row r="100" s="33" customFormat="1" ht="12"/>
    <row r="101" s="33" customFormat="1" ht="12"/>
    <row r="102" s="33" customFormat="1" ht="12"/>
    <row r="103" s="33" customFormat="1" ht="12"/>
    <row r="104" s="33" customFormat="1" ht="12"/>
    <row r="105" s="33" customFormat="1" ht="12"/>
    <row r="106" s="33" customFormat="1" ht="12"/>
    <row r="107" s="33" customFormat="1" ht="12"/>
    <row r="108" s="33" customFormat="1" ht="12"/>
    <row r="109" s="33" customFormat="1" ht="12"/>
    <row r="110" s="33" customFormat="1" ht="12"/>
    <row r="111" s="33" customFormat="1" ht="12"/>
    <row r="112" s="33" customFormat="1" ht="12"/>
    <row r="113" s="33" customFormat="1" ht="12"/>
    <row r="114" s="33" customFormat="1" ht="12"/>
    <row r="115" s="33" customFormat="1" ht="12"/>
    <row r="116" s="33" customFormat="1" ht="12"/>
    <row r="117" s="33" customFormat="1" ht="12"/>
    <row r="118" s="33" customFormat="1" ht="12"/>
    <row r="119" s="33" customFormat="1" ht="12"/>
    <row r="120" s="33" customFormat="1" ht="12"/>
    <row r="121" s="33" customFormat="1" ht="12"/>
    <row r="122" s="33" customFormat="1" ht="12"/>
    <row r="123" s="33" customFormat="1" ht="12"/>
    <row r="124" s="33" customFormat="1" ht="12"/>
    <row r="125" s="33" customFormat="1" ht="12"/>
    <row r="126" s="33" customFormat="1" ht="12"/>
    <row r="127" s="33" customFormat="1" ht="12"/>
    <row r="128" s="33" customFormat="1" ht="12"/>
    <row r="129" s="33" customFormat="1" ht="12"/>
    <row r="130" s="33" customFormat="1" ht="12"/>
    <row r="131" s="33" customFormat="1" ht="12"/>
    <row r="132" s="33" customFormat="1" ht="12"/>
    <row r="133" s="33" customFormat="1" ht="12"/>
    <row r="134" s="33" customFormat="1" ht="12"/>
    <row r="135" s="33" customFormat="1" ht="12"/>
    <row r="136" s="33" customFormat="1" ht="12"/>
    <row r="137" s="33" customFormat="1" ht="12"/>
    <row r="138" s="33" customFormat="1" ht="12"/>
    <row r="139" s="33" customFormat="1" ht="12"/>
    <row r="140" s="33" customFormat="1" ht="12"/>
    <row r="141" s="33" customFormat="1" ht="12"/>
    <row r="142" s="33" customFormat="1" ht="12"/>
    <row r="143" s="33" customFormat="1" ht="12"/>
    <row r="144" s="33" customFormat="1" ht="12"/>
    <row r="145" s="33" customFormat="1" ht="12"/>
    <row r="146" s="33" customFormat="1" ht="12"/>
  </sheetData>
  <mergeCells count="502">
    <mergeCell ref="A2:B2"/>
    <mergeCell ref="C2:R2"/>
    <mergeCell ref="U2:AC2"/>
    <mergeCell ref="AD2:AO2"/>
    <mergeCell ref="AR2:AZ2"/>
    <mergeCell ref="A3:F3"/>
    <mergeCell ref="G3:R3"/>
    <mergeCell ref="U3:AC3"/>
    <mergeCell ref="AD3:AO3"/>
    <mergeCell ref="AR3:AZ3"/>
    <mergeCell ref="V5:AD5"/>
    <mergeCell ref="A6:K6"/>
    <mergeCell ref="L6:M6"/>
    <mergeCell ref="N6:P6"/>
    <mergeCell ref="Q6:R6"/>
    <mergeCell ref="S6:U6"/>
    <mergeCell ref="V6:Y6"/>
    <mergeCell ref="Z6:AA6"/>
    <mergeCell ref="AB6:AL6"/>
    <mergeCell ref="AM6:AN6"/>
    <mergeCell ref="AO6:AQ6"/>
    <mergeCell ref="AR6:AT6"/>
    <mergeCell ref="AU6:AV6"/>
    <mergeCell ref="AW6:AZ6"/>
    <mergeCell ref="A7:K7"/>
    <mergeCell ref="L7:M7"/>
    <mergeCell ref="N7:P7"/>
    <mergeCell ref="Q7:R7"/>
    <mergeCell ref="S7:U7"/>
    <mergeCell ref="BF8:BI8"/>
    <mergeCell ref="AU7:AV7"/>
    <mergeCell ref="AW7:AZ7"/>
    <mergeCell ref="A8:K8"/>
    <mergeCell ref="L8:M8"/>
    <mergeCell ref="N8:P8"/>
    <mergeCell ref="Q8:R8"/>
    <mergeCell ref="S8:U8"/>
    <mergeCell ref="V8:Y8"/>
    <mergeCell ref="Z8:AA8"/>
    <mergeCell ref="AB8:AL8"/>
    <mergeCell ref="V7:Y7"/>
    <mergeCell ref="Z7:AA7"/>
    <mergeCell ref="AB7:AL7"/>
    <mergeCell ref="AM7:AN7"/>
    <mergeCell ref="AO7:AQ7"/>
    <mergeCell ref="AR7:AT7"/>
    <mergeCell ref="N9:P9"/>
    <mergeCell ref="Q9:R9"/>
    <mergeCell ref="S9:U9"/>
    <mergeCell ref="V9:Y9"/>
    <mergeCell ref="AM8:AN8"/>
    <mergeCell ref="AO8:AQ8"/>
    <mergeCell ref="AR8:AT8"/>
    <mergeCell ref="AU8:AV8"/>
    <mergeCell ref="AW8:AZ8"/>
    <mergeCell ref="AM10:AN10"/>
    <mergeCell ref="AO10:AQ10"/>
    <mergeCell ref="AR10:AT10"/>
    <mergeCell ref="AU10:AV10"/>
    <mergeCell ref="AW10:AZ10"/>
    <mergeCell ref="BF10:BI10"/>
    <mergeCell ref="AW9:AZ9"/>
    <mergeCell ref="BF9:BI9"/>
    <mergeCell ref="A10:K10"/>
    <mergeCell ref="L10:M10"/>
    <mergeCell ref="N10:P10"/>
    <mergeCell ref="Q10:R10"/>
    <mergeCell ref="S10:U10"/>
    <mergeCell ref="V10:Y10"/>
    <mergeCell ref="Z10:AA10"/>
    <mergeCell ref="AB10:AL10"/>
    <mergeCell ref="Z9:AA9"/>
    <mergeCell ref="AB9:AL9"/>
    <mergeCell ref="AM9:AN9"/>
    <mergeCell ref="AO9:AQ9"/>
    <mergeCell ref="AR9:AT9"/>
    <mergeCell ref="AU9:AV9"/>
    <mergeCell ref="A9:K9"/>
    <mergeCell ref="L9:M9"/>
    <mergeCell ref="V13:Y13"/>
    <mergeCell ref="Z13:AA13"/>
    <mergeCell ref="AB13:AL13"/>
    <mergeCell ref="AM13:AN13"/>
    <mergeCell ref="V11:AD11"/>
    <mergeCell ref="AX11:AZ11"/>
    <mergeCell ref="BF11:BI11"/>
    <mergeCell ref="A12:K12"/>
    <mergeCell ref="L12:M12"/>
    <mergeCell ref="N12:P12"/>
    <mergeCell ref="Q12:R12"/>
    <mergeCell ref="S12:U12"/>
    <mergeCell ref="V12:Y12"/>
    <mergeCell ref="Z12:AA12"/>
    <mergeCell ref="BF12:BI12"/>
    <mergeCell ref="AB12:AL12"/>
    <mergeCell ref="AM12:AN12"/>
    <mergeCell ref="AO12:AQ12"/>
    <mergeCell ref="AR12:AT12"/>
    <mergeCell ref="AU12:AV12"/>
    <mergeCell ref="AW12:AZ12"/>
    <mergeCell ref="V14:Y14"/>
    <mergeCell ref="Z14:AA14"/>
    <mergeCell ref="AO13:AQ13"/>
    <mergeCell ref="AR13:AT13"/>
    <mergeCell ref="AU13:AV13"/>
    <mergeCell ref="AW13:AZ13"/>
    <mergeCell ref="BF13:BI13"/>
    <mergeCell ref="A14:K14"/>
    <mergeCell ref="L14:M14"/>
    <mergeCell ref="N14:P14"/>
    <mergeCell ref="Q14:R14"/>
    <mergeCell ref="S14:U14"/>
    <mergeCell ref="AU14:AV14"/>
    <mergeCell ref="AW14:AZ14"/>
    <mergeCell ref="BF14:BI14"/>
    <mergeCell ref="AB14:AL14"/>
    <mergeCell ref="AM14:AN14"/>
    <mergeCell ref="AO14:AQ14"/>
    <mergeCell ref="AR14:AT14"/>
    <mergeCell ref="A13:K13"/>
    <mergeCell ref="L13:M13"/>
    <mergeCell ref="N13:P13"/>
    <mergeCell ref="Q13:R13"/>
    <mergeCell ref="S13:U13"/>
    <mergeCell ref="A17:K17"/>
    <mergeCell ref="L17:M17"/>
    <mergeCell ref="N17:P17"/>
    <mergeCell ref="Q17:R17"/>
    <mergeCell ref="S17:U17"/>
    <mergeCell ref="V17:Y17"/>
    <mergeCell ref="Z17:AA17"/>
    <mergeCell ref="AB15:AL15"/>
    <mergeCell ref="AM15:AN15"/>
    <mergeCell ref="AB17:AL17"/>
    <mergeCell ref="AM17:AN17"/>
    <mergeCell ref="A15:K15"/>
    <mergeCell ref="L15:M15"/>
    <mergeCell ref="N15:P15"/>
    <mergeCell ref="Q15:R15"/>
    <mergeCell ref="S15:U15"/>
    <mergeCell ref="V15:Y15"/>
    <mergeCell ref="Z15:AA15"/>
    <mergeCell ref="AO17:AQ17"/>
    <mergeCell ref="AR17:AT17"/>
    <mergeCell ref="AU17:AV17"/>
    <mergeCell ref="AW17:AZ17"/>
    <mergeCell ref="BF15:BI15"/>
    <mergeCell ref="V16:AE16"/>
    <mergeCell ref="AX16:AZ16"/>
    <mergeCell ref="AO15:AQ15"/>
    <mergeCell ref="AR15:AT15"/>
    <mergeCell ref="AU15:AV15"/>
    <mergeCell ref="AW15:AZ15"/>
    <mergeCell ref="AW18:AZ18"/>
    <mergeCell ref="A19:K19"/>
    <mergeCell ref="L19:M19"/>
    <mergeCell ref="N19:P19"/>
    <mergeCell ref="Q19:R19"/>
    <mergeCell ref="S19:U19"/>
    <mergeCell ref="V19:Y19"/>
    <mergeCell ref="Z19:AA19"/>
    <mergeCell ref="AB19:AL19"/>
    <mergeCell ref="AM19:AN19"/>
    <mergeCell ref="Z18:AA18"/>
    <mergeCell ref="AB18:AL18"/>
    <mergeCell ref="AM18:AN18"/>
    <mergeCell ref="AO18:AQ18"/>
    <mergeCell ref="AR18:AT18"/>
    <mergeCell ref="AU18:AV18"/>
    <mergeCell ref="A18:K18"/>
    <mergeCell ref="L18:M18"/>
    <mergeCell ref="N18:P18"/>
    <mergeCell ref="Q18:R18"/>
    <mergeCell ref="S18:U18"/>
    <mergeCell ref="V18:Y18"/>
    <mergeCell ref="AO19:AQ19"/>
    <mergeCell ref="AR19:AT19"/>
    <mergeCell ref="AU19:AV19"/>
    <mergeCell ref="AW19:AZ19"/>
    <mergeCell ref="A20:K20"/>
    <mergeCell ref="L20:M20"/>
    <mergeCell ref="N20:P20"/>
    <mergeCell ref="Q20:R20"/>
    <mergeCell ref="S20:U20"/>
    <mergeCell ref="V20:Y20"/>
    <mergeCell ref="A22:K22"/>
    <mergeCell ref="L22:M22"/>
    <mergeCell ref="N22:P22"/>
    <mergeCell ref="Q22:R22"/>
    <mergeCell ref="S22:U22"/>
    <mergeCell ref="V22:Y22"/>
    <mergeCell ref="Z22:AA22"/>
    <mergeCell ref="Z20:AA20"/>
    <mergeCell ref="AB20:AL20"/>
    <mergeCell ref="AB22:AL22"/>
    <mergeCell ref="AM22:AN22"/>
    <mergeCell ref="AO22:AQ22"/>
    <mergeCell ref="AR22:AT22"/>
    <mergeCell ref="AU22:AV22"/>
    <mergeCell ref="AW22:AZ22"/>
    <mergeCell ref="AW20:AZ20"/>
    <mergeCell ref="V21:AD21"/>
    <mergeCell ref="AX21:AZ21"/>
    <mergeCell ref="AM20:AN20"/>
    <mergeCell ref="AO20:AQ20"/>
    <mergeCell ref="AR20:AT20"/>
    <mergeCell ref="AU20:AV20"/>
    <mergeCell ref="AW23:AZ23"/>
    <mergeCell ref="A24:K24"/>
    <mergeCell ref="L24:M24"/>
    <mergeCell ref="N24:P24"/>
    <mergeCell ref="Q24:R24"/>
    <mergeCell ref="S24:U24"/>
    <mergeCell ref="V24:Y24"/>
    <mergeCell ref="Z24:AA24"/>
    <mergeCell ref="AB24:AL24"/>
    <mergeCell ref="AM24:AN24"/>
    <mergeCell ref="Z23:AA23"/>
    <mergeCell ref="AB23:AL23"/>
    <mergeCell ref="AM23:AN23"/>
    <mergeCell ref="AO23:AQ23"/>
    <mergeCell ref="AR23:AT23"/>
    <mergeCell ref="AU23:AV23"/>
    <mergeCell ref="A23:K23"/>
    <mergeCell ref="L23:M23"/>
    <mergeCell ref="N23:P23"/>
    <mergeCell ref="Q23:R23"/>
    <mergeCell ref="S23:U23"/>
    <mergeCell ref="V23:Y23"/>
    <mergeCell ref="AO24:AQ24"/>
    <mergeCell ref="AR24:AT24"/>
    <mergeCell ref="AU24:AV24"/>
    <mergeCell ref="AW24:AZ24"/>
    <mergeCell ref="A25:K25"/>
    <mergeCell ref="L25:M25"/>
    <mergeCell ref="N25:P25"/>
    <mergeCell ref="Q25:R25"/>
    <mergeCell ref="S25:U25"/>
    <mergeCell ref="V25:Y25"/>
    <mergeCell ref="A27:K27"/>
    <mergeCell ref="L27:M27"/>
    <mergeCell ref="N27:P27"/>
    <mergeCell ref="Q27:R27"/>
    <mergeCell ref="S27:U27"/>
    <mergeCell ref="V27:Y27"/>
    <mergeCell ref="Z27:AA27"/>
    <mergeCell ref="Z25:AA25"/>
    <mergeCell ref="AB25:AL25"/>
    <mergeCell ref="AB27:AL27"/>
    <mergeCell ref="AM27:AN27"/>
    <mergeCell ref="AO27:AQ27"/>
    <mergeCell ref="AR27:AT27"/>
    <mergeCell ref="AU27:AV27"/>
    <mergeCell ref="AW27:AZ27"/>
    <mergeCell ref="AW25:AZ25"/>
    <mergeCell ref="V26:AD26"/>
    <mergeCell ref="AX26:AZ26"/>
    <mergeCell ref="AM25:AN25"/>
    <mergeCell ref="AO25:AQ25"/>
    <mergeCell ref="AR25:AT25"/>
    <mergeCell ref="AU25:AV25"/>
    <mergeCell ref="AW28:AZ28"/>
    <mergeCell ref="A29:K29"/>
    <mergeCell ref="L29:M29"/>
    <mergeCell ref="N29:P29"/>
    <mergeCell ref="Q29:R29"/>
    <mergeCell ref="S29:U29"/>
    <mergeCell ref="V29:Y29"/>
    <mergeCell ref="Z29:AA29"/>
    <mergeCell ref="AB29:AL29"/>
    <mergeCell ref="AM29:AN29"/>
    <mergeCell ref="Z28:AA28"/>
    <mergeCell ref="AB28:AL28"/>
    <mergeCell ref="AM28:AN28"/>
    <mergeCell ref="AO28:AQ28"/>
    <mergeCell ref="AR28:AT28"/>
    <mergeCell ref="AU28:AV28"/>
    <mergeCell ref="A28:K28"/>
    <mergeCell ref="L28:M28"/>
    <mergeCell ref="N28:P28"/>
    <mergeCell ref="Q28:R28"/>
    <mergeCell ref="S28:U28"/>
    <mergeCell ref="V28:Y28"/>
    <mergeCell ref="AO29:AQ29"/>
    <mergeCell ref="AR29:AT29"/>
    <mergeCell ref="AU29:AV29"/>
    <mergeCell ref="AW29:AZ29"/>
    <mergeCell ref="A30:K30"/>
    <mergeCell ref="L30:M30"/>
    <mergeCell ref="N30:P30"/>
    <mergeCell ref="Q30:R30"/>
    <mergeCell ref="S30:U30"/>
    <mergeCell ref="V30:Y30"/>
    <mergeCell ref="A32:K32"/>
    <mergeCell ref="L32:M32"/>
    <mergeCell ref="N32:P32"/>
    <mergeCell ref="Q32:R32"/>
    <mergeCell ref="S32:U32"/>
    <mergeCell ref="V32:Y32"/>
    <mergeCell ref="Z32:AA32"/>
    <mergeCell ref="Z30:AA30"/>
    <mergeCell ref="AB30:AL30"/>
    <mergeCell ref="AB32:AL32"/>
    <mergeCell ref="AM32:AN32"/>
    <mergeCell ref="AO32:AQ32"/>
    <mergeCell ref="AR32:AT32"/>
    <mergeCell ref="AU32:AV32"/>
    <mergeCell ref="AW32:AZ32"/>
    <mergeCell ref="AW30:AZ30"/>
    <mergeCell ref="V31:AD31"/>
    <mergeCell ref="AX31:AZ31"/>
    <mergeCell ref="AM30:AN30"/>
    <mergeCell ref="AO30:AQ30"/>
    <mergeCell ref="AR30:AT30"/>
    <mergeCell ref="AU30:AV30"/>
    <mergeCell ref="AW33:AZ33"/>
    <mergeCell ref="A34:K34"/>
    <mergeCell ref="L34:M34"/>
    <mergeCell ref="N34:P34"/>
    <mergeCell ref="Q34:R34"/>
    <mergeCell ref="S34:U34"/>
    <mergeCell ref="V34:Y34"/>
    <mergeCell ref="Z34:AA34"/>
    <mergeCell ref="AB34:AL34"/>
    <mergeCell ref="AM34:AN34"/>
    <mergeCell ref="Z33:AA33"/>
    <mergeCell ref="AB33:AL33"/>
    <mergeCell ref="AM33:AN33"/>
    <mergeCell ref="AO33:AQ33"/>
    <mergeCell ref="AR33:AT33"/>
    <mergeCell ref="AU33:AV33"/>
    <mergeCell ref="A33:K33"/>
    <mergeCell ref="L33:M33"/>
    <mergeCell ref="N33:P33"/>
    <mergeCell ref="Q33:R33"/>
    <mergeCell ref="S33:U33"/>
    <mergeCell ref="V33:Y33"/>
    <mergeCell ref="AO34:AQ34"/>
    <mergeCell ref="AR34:AT34"/>
    <mergeCell ref="AU34:AV34"/>
    <mergeCell ref="AW34:AZ34"/>
    <mergeCell ref="A35:K35"/>
    <mergeCell ref="L35:M35"/>
    <mergeCell ref="N35:P35"/>
    <mergeCell ref="Q35:R35"/>
    <mergeCell ref="S35:U35"/>
    <mergeCell ref="V35:Y35"/>
    <mergeCell ref="A37:K37"/>
    <mergeCell ref="L37:M37"/>
    <mergeCell ref="N37:P37"/>
    <mergeCell ref="Q37:R37"/>
    <mergeCell ref="S37:U37"/>
    <mergeCell ref="V37:Y37"/>
    <mergeCell ref="Z37:AA37"/>
    <mergeCell ref="Z35:AA35"/>
    <mergeCell ref="AB35:AL35"/>
    <mergeCell ref="AB37:AL37"/>
    <mergeCell ref="AM37:AN37"/>
    <mergeCell ref="AO37:AQ37"/>
    <mergeCell ref="AR37:AT37"/>
    <mergeCell ref="AU37:AV37"/>
    <mergeCell ref="AW37:AZ37"/>
    <mergeCell ref="AW35:AZ35"/>
    <mergeCell ref="V36:AD36"/>
    <mergeCell ref="AX36:AZ36"/>
    <mergeCell ref="AM35:AN35"/>
    <mergeCell ref="AO35:AQ35"/>
    <mergeCell ref="AR35:AT35"/>
    <mergeCell ref="AU35:AV35"/>
    <mergeCell ref="AW38:AZ38"/>
    <mergeCell ref="A39:K39"/>
    <mergeCell ref="L39:M39"/>
    <mergeCell ref="N39:P39"/>
    <mergeCell ref="Q39:R39"/>
    <mergeCell ref="S39:U39"/>
    <mergeCell ref="V39:Y39"/>
    <mergeCell ref="Z39:AA39"/>
    <mergeCell ref="AB39:AL39"/>
    <mergeCell ref="AM39:AN39"/>
    <mergeCell ref="Z38:AA38"/>
    <mergeCell ref="AB38:AL38"/>
    <mergeCell ref="AM38:AN38"/>
    <mergeCell ref="AO38:AQ38"/>
    <mergeCell ref="AR38:AT38"/>
    <mergeCell ref="AU38:AV38"/>
    <mergeCell ref="A38:K38"/>
    <mergeCell ref="L38:M38"/>
    <mergeCell ref="N38:P38"/>
    <mergeCell ref="Q38:R38"/>
    <mergeCell ref="S38:U38"/>
    <mergeCell ref="V38:Y38"/>
    <mergeCell ref="AO39:AQ39"/>
    <mergeCell ref="AR39:AT39"/>
    <mergeCell ref="AU39:AV39"/>
    <mergeCell ref="AW39:AZ39"/>
    <mergeCell ref="A40:K40"/>
    <mergeCell ref="L40:M40"/>
    <mergeCell ref="N40:P40"/>
    <mergeCell ref="Q40:R40"/>
    <mergeCell ref="S40:U40"/>
    <mergeCell ref="V40:Y40"/>
    <mergeCell ref="AW40:AZ40"/>
    <mergeCell ref="Z40:AA40"/>
    <mergeCell ref="AB40:AL40"/>
    <mergeCell ref="AM40:AN40"/>
    <mergeCell ref="AO40:AQ40"/>
    <mergeCell ref="AR40:AT40"/>
    <mergeCell ref="AU40:AV40"/>
    <mergeCell ref="AW43:AZ43"/>
    <mergeCell ref="A44:B44"/>
    <mergeCell ref="C44:G44"/>
    <mergeCell ref="H44:T44"/>
    <mergeCell ref="U44:AF44"/>
    <mergeCell ref="AG44:AI44"/>
    <mergeCell ref="AJ44:AL44"/>
    <mergeCell ref="AM44:AO44"/>
    <mergeCell ref="AP44:AS44"/>
    <mergeCell ref="AT44:AV44"/>
    <mergeCell ref="AW44:AZ44"/>
    <mergeCell ref="A43:B43"/>
    <mergeCell ref="C43:F43"/>
    <mergeCell ref="H43:T43"/>
    <mergeCell ref="U43:AF43"/>
    <mergeCell ref="AG43:AI43"/>
    <mergeCell ref="AJ43:AL43"/>
    <mergeCell ref="AM43:AO43"/>
    <mergeCell ref="AP43:AS43"/>
    <mergeCell ref="AT43:AV43"/>
    <mergeCell ref="AW45:AZ45"/>
    <mergeCell ref="A46:B46"/>
    <mergeCell ref="C46:G46"/>
    <mergeCell ref="H46:T46"/>
    <mergeCell ref="U46:AF46"/>
    <mergeCell ref="AG46:AI46"/>
    <mergeCell ref="AJ46:AL46"/>
    <mergeCell ref="AM46:AO46"/>
    <mergeCell ref="AP46:AS46"/>
    <mergeCell ref="AT46:AV46"/>
    <mergeCell ref="AW46:AZ46"/>
    <mergeCell ref="A45:B45"/>
    <mergeCell ref="C45:G45"/>
    <mergeCell ref="H45:T45"/>
    <mergeCell ref="U45:AF45"/>
    <mergeCell ref="AG45:AI45"/>
    <mergeCell ref="AJ45:AL45"/>
    <mergeCell ref="AM45:AO45"/>
    <mergeCell ref="AP45:AS45"/>
    <mergeCell ref="AT45:AV45"/>
    <mergeCell ref="AW47:AZ47"/>
    <mergeCell ref="A48:B48"/>
    <mergeCell ref="C48:G48"/>
    <mergeCell ref="H48:T48"/>
    <mergeCell ref="U48:AF48"/>
    <mergeCell ref="AG48:AI48"/>
    <mergeCell ref="AJ48:AL48"/>
    <mergeCell ref="AM48:AO48"/>
    <mergeCell ref="AP48:AS48"/>
    <mergeCell ref="AT48:AV48"/>
    <mergeCell ref="AW48:AZ48"/>
    <mergeCell ref="A47:B47"/>
    <mergeCell ref="C47:G47"/>
    <mergeCell ref="H47:T47"/>
    <mergeCell ref="U47:AF47"/>
    <mergeCell ref="AG47:AI47"/>
    <mergeCell ref="AJ47:AL47"/>
    <mergeCell ref="AM47:AO47"/>
    <mergeCell ref="AP47:AS47"/>
    <mergeCell ref="AT47:AV47"/>
    <mergeCell ref="AW49:AZ49"/>
    <mergeCell ref="A50:B50"/>
    <mergeCell ref="C50:G50"/>
    <mergeCell ref="H50:T50"/>
    <mergeCell ref="U50:AF50"/>
    <mergeCell ref="AG50:AI50"/>
    <mergeCell ref="AJ50:AL50"/>
    <mergeCell ref="AM50:AO50"/>
    <mergeCell ref="AP50:AS50"/>
    <mergeCell ref="AT50:AV50"/>
    <mergeCell ref="A49:B49"/>
    <mergeCell ref="C49:G49"/>
    <mergeCell ref="H49:T49"/>
    <mergeCell ref="U49:AF49"/>
    <mergeCell ref="AG49:AI49"/>
    <mergeCell ref="AJ49:AL49"/>
    <mergeCell ref="AM49:AO49"/>
    <mergeCell ref="AP49:AS49"/>
    <mergeCell ref="AT49:AV49"/>
    <mergeCell ref="AW51:AZ51"/>
    <mergeCell ref="A52:K52"/>
    <mergeCell ref="L52:O52"/>
    <mergeCell ref="AJ52:AL52"/>
    <mergeCell ref="AM52:AO52"/>
    <mergeCell ref="AW50:AZ50"/>
    <mergeCell ref="A51:B51"/>
    <mergeCell ref="C51:G51"/>
    <mergeCell ref="H51:T51"/>
    <mergeCell ref="U51:AF51"/>
    <mergeCell ref="AG51:AI51"/>
    <mergeCell ref="AJ51:AL51"/>
    <mergeCell ref="AM51:AO51"/>
    <mergeCell ref="AP51:AS51"/>
    <mergeCell ref="AT51:AV51"/>
  </mergeCells>
  <pageMargins left="0.70866141732283472" right="0.70866141732283472" top="0.35433070866141736" bottom="0" header="0.31496062992125984" footer="0.31496062992125984"/>
  <pageSetup paperSize="9" scale="96" orientation="portrait" r:id="rId1"/>
  <colBreaks count="1" manualBreakCount="1">
    <brk id="5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F1402"/>
  <sheetViews>
    <sheetView topLeftCell="A112" workbookViewId="0">
      <selection activeCell="B304" sqref="B304"/>
    </sheetView>
  </sheetViews>
  <sheetFormatPr defaultRowHeight="15"/>
  <cols>
    <col min="1" max="1" width="9.28515625" style="1" bestFit="1" customWidth="1"/>
    <col min="2" max="2" width="47.85546875" bestFit="1" customWidth="1"/>
    <col min="3" max="3" width="21.85546875" bestFit="1" customWidth="1"/>
    <col min="4" max="4" width="7.140625" bestFit="1" customWidth="1"/>
    <col min="5" max="5" width="31" customWidth="1"/>
    <col min="7" max="7" width="32.85546875" bestFit="1" customWidth="1"/>
    <col min="8" max="8" width="17.28515625" customWidth="1"/>
  </cols>
  <sheetData>
    <row r="1" spans="1:6">
      <c r="A1" s="4" t="s">
        <v>33</v>
      </c>
      <c r="B1" s="5" t="s">
        <v>34</v>
      </c>
      <c r="C1" s="5" t="s">
        <v>35</v>
      </c>
      <c r="D1" s="5" t="s">
        <v>36</v>
      </c>
      <c r="E1" s="5" t="s">
        <v>37</v>
      </c>
    </row>
    <row r="2" spans="1:6">
      <c r="A2" s="6">
        <v>205</v>
      </c>
      <c r="B2" s="3" t="s">
        <v>38</v>
      </c>
      <c r="C2" s="3"/>
      <c r="D2" s="2">
        <v>4</v>
      </c>
      <c r="E2" s="2"/>
    </row>
    <row r="3" spans="1:6">
      <c r="A3" s="6">
        <v>208</v>
      </c>
      <c r="B3" s="3" t="s">
        <v>39</v>
      </c>
      <c r="C3" s="3"/>
      <c r="D3" s="2">
        <v>4</v>
      </c>
      <c r="E3" s="2"/>
    </row>
    <row r="4" spans="1:6">
      <c r="A4" s="6">
        <v>211</v>
      </c>
      <c r="B4" s="3" t="s">
        <v>40</v>
      </c>
      <c r="C4" s="3"/>
      <c r="D4" s="2">
        <v>4</v>
      </c>
      <c r="E4" s="2"/>
      <c r="F4" s="9"/>
    </row>
    <row r="5" spans="1:6">
      <c r="A5" s="6">
        <v>212</v>
      </c>
      <c r="B5" s="3" t="s">
        <v>41</v>
      </c>
      <c r="C5" s="3"/>
      <c r="D5" s="2">
        <v>4</v>
      </c>
      <c r="E5" s="2"/>
      <c r="F5" s="9"/>
    </row>
    <row r="6" spans="1:6">
      <c r="A6" s="6">
        <v>1102</v>
      </c>
      <c r="B6" s="3" t="s">
        <v>42</v>
      </c>
      <c r="C6" s="3"/>
      <c r="D6" s="2">
        <v>100</v>
      </c>
      <c r="E6" s="2"/>
      <c r="F6" s="9"/>
    </row>
    <row r="7" spans="1:6">
      <c r="A7" s="6">
        <v>1103</v>
      </c>
      <c r="B7" s="3" t="s">
        <v>43</v>
      </c>
      <c r="C7" s="3"/>
      <c r="D7" s="2">
        <v>100</v>
      </c>
      <c r="E7" s="2"/>
      <c r="F7" s="9"/>
    </row>
    <row r="8" spans="1:6">
      <c r="A8" s="6">
        <v>1104</v>
      </c>
      <c r="B8" s="3" t="s">
        <v>44</v>
      </c>
      <c r="C8" s="3"/>
      <c r="D8" s="2">
        <v>100</v>
      </c>
      <c r="E8" s="2"/>
      <c r="F8" s="9"/>
    </row>
    <row r="9" spans="1:6">
      <c r="A9" s="6">
        <v>1106</v>
      </c>
      <c r="B9" s="3" t="s">
        <v>45</v>
      </c>
      <c r="C9" s="3"/>
      <c r="D9" s="2">
        <v>100</v>
      </c>
      <c r="E9" s="2"/>
      <c r="F9" s="9"/>
    </row>
    <row r="10" spans="1:6">
      <c r="A10" s="6">
        <v>1108</v>
      </c>
      <c r="B10" s="3" t="s">
        <v>46</v>
      </c>
      <c r="C10" s="3"/>
      <c r="D10" s="2">
        <v>100</v>
      </c>
      <c r="E10" s="2"/>
    </row>
    <row r="11" spans="1:6">
      <c r="A11" s="6">
        <v>1110</v>
      </c>
      <c r="B11" s="3" t="s">
        <v>47</v>
      </c>
      <c r="C11" s="3"/>
      <c r="D11" s="2">
        <v>100</v>
      </c>
      <c r="E11" s="2"/>
    </row>
    <row r="12" spans="1:6">
      <c r="A12" s="6">
        <v>1113</v>
      </c>
      <c r="B12" s="3" t="s">
        <v>48</v>
      </c>
      <c r="C12" s="3"/>
      <c r="D12" s="2">
        <v>100</v>
      </c>
      <c r="E12" s="2"/>
    </row>
    <row r="13" spans="1:6">
      <c r="A13" s="6">
        <v>1114</v>
      </c>
      <c r="B13" s="3" t="s">
        <v>49</v>
      </c>
      <c r="C13" s="3"/>
      <c r="D13" s="2">
        <v>100</v>
      </c>
      <c r="E13" s="2"/>
    </row>
    <row r="14" spans="1:6">
      <c r="A14" s="6">
        <v>1115</v>
      </c>
      <c r="B14" s="3" t="s">
        <v>50</v>
      </c>
      <c r="C14" s="3"/>
      <c r="D14" s="2">
        <v>100</v>
      </c>
      <c r="E14" s="2"/>
    </row>
    <row r="15" spans="1:6">
      <c r="A15" s="6">
        <v>1118</v>
      </c>
      <c r="B15" s="3" t="s">
        <v>51</v>
      </c>
      <c r="C15" s="3"/>
      <c r="D15" s="2">
        <v>100</v>
      </c>
      <c r="E15" s="2"/>
    </row>
    <row r="16" spans="1:6">
      <c r="A16" s="6">
        <v>1119</v>
      </c>
      <c r="B16" s="3" t="s">
        <v>52</v>
      </c>
      <c r="C16" s="3"/>
      <c r="D16" s="2">
        <v>100</v>
      </c>
      <c r="E16" s="2"/>
    </row>
    <row r="17" spans="1:5">
      <c r="A17" s="6">
        <v>1120</v>
      </c>
      <c r="B17" s="3" t="s">
        <v>53</v>
      </c>
      <c r="C17" s="3"/>
      <c r="D17" s="2">
        <v>100</v>
      </c>
      <c r="E17" s="2"/>
    </row>
    <row r="18" spans="1:5">
      <c r="A18" s="6">
        <v>1121</v>
      </c>
      <c r="B18" s="3" t="s">
        <v>54</v>
      </c>
      <c r="C18" s="3"/>
      <c r="D18" s="2">
        <v>100</v>
      </c>
      <c r="E18" s="2"/>
    </row>
    <row r="19" spans="1:5">
      <c r="A19" s="6">
        <v>1123</v>
      </c>
      <c r="B19" s="3" t="s">
        <v>55</v>
      </c>
      <c r="C19" s="3"/>
      <c r="D19" s="2">
        <v>100</v>
      </c>
      <c r="E19" s="2"/>
    </row>
    <row r="20" spans="1:5">
      <c r="A20" s="6">
        <v>1124</v>
      </c>
      <c r="B20" s="3" t="s">
        <v>56</v>
      </c>
      <c r="C20" s="3"/>
      <c r="D20" s="2">
        <v>100</v>
      </c>
      <c r="E20" s="2"/>
    </row>
    <row r="21" spans="1:5">
      <c r="A21" s="6">
        <v>1125</v>
      </c>
      <c r="B21" s="3" t="s">
        <v>57</v>
      </c>
      <c r="C21" s="3"/>
      <c r="D21" s="2">
        <v>100</v>
      </c>
      <c r="E21" s="2"/>
    </row>
    <row r="22" spans="1:5">
      <c r="A22" s="6">
        <v>1126</v>
      </c>
      <c r="B22" s="3" t="s">
        <v>58</v>
      </c>
      <c r="C22" s="3"/>
      <c r="D22" s="2">
        <v>100</v>
      </c>
      <c r="E22" s="2"/>
    </row>
    <row r="23" spans="1:5">
      <c r="A23" s="6">
        <v>1128</v>
      </c>
      <c r="B23" s="3" t="s">
        <v>59</v>
      </c>
      <c r="C23" s="3"/>
      <c r="D23" s="2">
        <v>100</v>
      </c>
      <c r="E23" s="2"/>
    </row>
    <row r="24" spans="1:5">
      <c r="A24" s="6">
        <v>1130</v>
      </c>
      <c r="B24" s="3" t="s">
        <v>60</v>
      </c>
      <c r="C24" s="3"/>
      <c r="D24" s="2">
        <v>100</v>
      </c>
      <c r="E24" s="2"/>
    </row>
    <row r="25" spans="1:5">
      <c r="A25" s="6">
        <v>1131</v>
      </c>
      <c r="B25" s="3" t="s">
        <v>61</v>
      </c>
      <c r="C25" s="3"/>
      <c r="D25" s="2">
        <v>100</v>
      </c>
      <c r="E25" s="2"/>
    </row>
    <row r="26" spans="1:5">
      <c r="A26" s="6">
        <v>1132</v>
      </c>
      <c r="B26" s="3" t="s">
        <v>62</v>
      </c>
      <c r="C26" s="3"/>
      <c r="D26" s="2">
        <v>100</v>
      </c>
      <c r="E26" s="2"/>
    </row>
    <row r="27" spans="1:5">
      <c r="A27" s="6">
        <v>1133</v>
      </c>
      <c r="B27" s="3" t="s">
        <v>63</v>
      </c>
      <c r="C27" s="3"/>
      <c r="D27" s="2">
        <v>100</v>
      </c>
      <c r="E27" s="2"/>
    </row>
    <row r="28" spans="1:5">
      <c r="A28" s="6">
        <v>1136</v>
      </c>
      <c r="B28" s="3" t="s">
        <v>64</v>
      </c>
      <c r="C28" s="3"/>
      <c r="D28" s="2">
        <v>100</v>
      </c>
      <c r="E28" s="2"/>
    </row>
    <row r="29" spans="1:5">
      <c r="A29" s="6">
        <v>1137</v>
      </c>
      <c r="B29" s="3" t="s">
        <v>65</v>
      </c>
      <c r="C29" s="3"/>
      <c r="D29" s="2">
        <v>100</v>
      </c>
      <c r="E29" s="2"/>
    </row>
    <row r="30" spans="1:5">
      <c r="A30" s="6">
        <v>1138</v>
      </c>
      <c r="B30" s="3" t="s">
        <v>66</v>
      </c>
      <c r="C30" s="3"/>
      <c r="D30" s="2">
        <v>100</v>
      </c>
      <c r="E30" s="2"/>
    </row>
    <row r="31" spans="1:5">
      <c r="A31" s="6">
        <v>1140</v>
      </c>
      <c r="B31" s="3" t="s">
        <v>67</v>
      </c>
      <c r="C31" s="3"/>
      <c r="D31" s="2">
        <v>100</v>
      </c>
      <c r="E31" s="2"/>
    </row>
    <row r="32" spans="1:5">
      <c r="A32" s="6">
        <v>1142</v>
      </c>
      <c r="B32" s="3" t="s">
        <v>68</v>
      </c>
      <c r="C32" s="3"/>
      <c r="D32" s="2">
        <v>100</v>
      </c>
      <c r="E32" s="2"/>
    </row>
    <row r="33" spans="1:5">
      <c r="A33" s="6">
        <v>1146</v>
      </c>
      <c r="B33" s="3" t="s">
        <v>69</v>
      </c>
      <c r="C33" s="3"/>
      <c r="D33" s="2">
        <v>100</v>
      </c>
      <c r="E33" s="2"/>
    </row>
    <row r="34" spans="1:5">
      <c r="A34" s="6">
        <v>1149</v>
      </c>
      <c r="B34" s="3" t="s">
        <v>70</v>
      </c>
      <c r="C34" s="3"/>
      <c r="D34" s="2">
        <v>100</v>
      </c>
      <c r="E34" s="2"/>
    </row>
    <row r="35" spans="1:5">
      <c r="A35" s="6">
        <v>1150</v>
      </c>
      <c r="B35" s="3" t="s">
        <v>71</v>
      </c>
      <c r="C35" s="3"/>
      <c r="D35" s="2">
        <v>100</v>
      </c>
      <c r="E35" s="2"/>
    </row>
    <row r="36" spans="1:5">
      <c r="A36" s="6">
        <v>1154</v>
      </c>
      <c r="B36" s="3" t="s">
        <v>72</v>
      </c>
      <c r="C36" s="3"/>
      <c r="D36" s="2">
        <v>100</v>
      </c>
      <c r="E36" s="2"/>
    </row>
    <row r="37" spans="1:5">
      <c r="A37" s="6">
        <v>1155</v>
      </c>
      <c r="B37" s="3" t="s">
        <v>73</v>
      </c>
      <c r="C37" s="3"/>
      <c r="D37" s="2">
        <v>100</v>
      </c>
      <c r="E37" s="2"/>
    </row>
    <row r="38" spans="1:5">
      <c r="A38" s="6">
        <v>1156</v>
      </c>
      <c r="B38" s="3" t="s">
        <v>74</v>
      </c>
      <c r="C38" s="3"/>
      <c r="D38" s="2">
        <v>100</v>
      </c>
      <c r="E38" s="2"/>
    </row>
    <row r="39" spans="1:5">
      <c r="A39" s="6">
        <v>1157</v>
      </c>
      <c r="B39" s="3" t="s">
        <v>75</v>
      </c>
      <c r="C39" s="3"/>
      <c r="D39" s="2">
        <v>100</v>
      </c>
      <c r="E39" s="2"/>
    </row>
    <row r="40" spans="1:5">
      <c r="A40" s="6">
        <v>10015</v>
      </c>
      <c r="B40" s="3" t="s">
        <v>76</v>
      </c>
      <c r="C40" t="s">
        <v>77</v>
      </c>
      <c r="D40" s="2">
        <v>121</v>
      </c>
      <c r="E40" s="2" t="s">
        <v>78</v>
      </c>
    </row>
    <row r="41" spans="1:5">
      <c r="A41" s="6">
        <v>10016</v>
      </c>
      <c r="B41" s="3" t="s">
        <v>79</v>
      </c>
      <c r="C41" t="s">
        <v>77</v>
      </c>
      <c r="D41" s="2">
        <v>121</v>
      </c>
      <c r="E41" s="2" t="s">
        <v>78</v>
      </c>
    </row>
    <row r="42" spans="1:5">
      <c r="A42" s="6">
        <v>10020</v>
      </c>
      <c r="B42" s="3" t="s">
        <v>80</v>
      </c>
      <c r="C42" t="s">
        <v>77</v>
      </c>
      <c r="D42" s="2">
        <v>121</v>
      </c>
      <c r="E42" s="2" t="s">
        <v>78</v>
      </c>
    </row>
    <row r="43" spans="1:5">
      <c r="A43" s="6">
        <v>10021</v>
      </c>
      <c r="B43" s="3" t="s">
        <v>9</v>
      </c>
      <c r="C43" t="s">
        <v>77</v>
      </c>
      <c r="D43" s="2">
        <v>121</v>
      </c>
      <c r="E43" s="2" t="s">
        <v>78</v>
      </c>
    </row>
    <row r="44" spans="1:5">
      <c r="A44" s="6">
        <v>10022</v>
      </c>
      <c r="B44" s="3" t="s">
        <v>81</v>
      </c>
      <c r="C44" t="s">
        <v>77</v>
      </c>
      <c r="D44" s="2">
        <v>121</v>
      </c>
      <c r="E44" s="2" t="s">
        <v>78</v>
      </c>
    </row>
    <row r="45" spans="1:5">
      <c r="A45" s="6">
        <v>10026</v>
      </c>
      <c r="B45" s="3" t="s">
        <v>82</v>
      </c>
      <c r="C45" t="s">
        <v>77</v>
      </c>
      <c r="D45" s="2">
        <v>121</v>
      </c>
      <c r="E45" s="2" t="s">
        <v>78</v>
      </c>
    </row>
    <row r="46" spans="1:5">
      <c r="A46" s="6">
        <v>10028</v>
      </c>
      <c r="B46" s="3" t="s">
        <v>83</v>
      </c>
      <c r="C46" t="s">
        <v>77</v>
      </c>
      <c r="D46" s="2">
        <v>121</v>
      </c>
      <c r="E46" s="2" t="s">
        <v>78</v>
      </c>
    </row>
    <row r="47" spans="1:5">
      <c r="A47" s="6">
        <v>10032</v>
      </c>
      <c r="B47" s="3" t="s">
        <v>84</v>
      </c>
      <c r="C47" t="s">
        <v>77</v>
      </c>
      <c r="D47" s="2">
        <v>121</v>
      </c>
      <c r="E47" s="2" t="s">
        <v>78</v>
      </c>
    </row>
    <row r="48" spans="1:5">
      <c r="A48" s="6">
        <v>10033</v>
      </c>
      <c r="B48" s="3" t="s">
        <v>1238</v>
      </c>
      <c r="C48" t="s">
        <v>77</v>
      </c>
      <c r="D48" s="2">
        <v>121</v>
      </c>
      <c r="E48" s="2" t="s">
        <v>78</v>
      </c>
    </row>
    <row r="49" spans="1:5">
      <c r="A49" s="6">
        <v>10036</v>
      </c>
      <c r="B49" s="3" t="s">
        <v>85</v>
      </c>
      <c r="C49" t="s">
        <v>77</v>
      </c>
      <c r="D49" s="2">
        <v>121</v>
      </c>
      <c r="E49" s="2" t="s">
        <v>78</v>
      </c>
    </row>
    <row r="50" spans="1:5">
      <c r="A50" s="6">
        <v>10039</v>
      </c>
      <c r="B50" s="3" t="s">
        <v>86</v>
      </c>
      <c r="C50" t="s">
        <v>77</v>
      </c>
      <c r="D50" s="2">
        <v>121</v>
      </c>
      <c r="E50" s="2" t="s">
        <v>78</v>
      </c>
    </row>
    <row r="51" spans="1:5">
      <c r="A51" s="6">
        <v>10042</v>
      </c>
      <c r="B51" s="3" t="s">
        <v>87</v>
      </c>
      <c r="C51" t="s">
        <v>77</v>
      </c>
      <c r="D51" s="2">
        <v>121</v>
      </c>
      <c r="E51" s="2" t="s">
        <v>78</v>
      </c>
    </row>
    <row r="52" spans="1:5">
      <c r="A52" s="6">
        <v>10044</v>
      </c>
      <c r="B52" s="3" t="s">
        <v>88</v>
      </c>
      <c r="C52" t="s">
        <v>89</v>
      </c>
      <c r="D52" s="2">
        <v>119</v>
      </c>
      <c r="E52" s="2" t="s">
        <v>78</v>
      </c>
    </row>
    <row r="53" spans="1:5">
      <c r="A53" s="6">
        <v>10045</v>
      </c>
      <c r="B53" s="3" t="s">
        <v>90</v>
      </c>
      <c r="C53" t="s">
        <v>89</v>
      </c>
      <c r="D53" s="2">
        <v>119</v>
      </c>
      <c r="E53" s="2" t="s">
        <v>78</v>
      </c>
    </row>
    <row r="54" spans="1:5">
      <c r="A54" s="6">
        <v>10048</v>
      </c>
      <c r="B54" s="3" t="s">
        <v>91</v>
      </c>
      <c r="C54" t="s">
        <v>89</v>
      </c>
      <c r="D54" s="2">
        <v>119</v>
      </c>
      <c r="E54" s="2" t="s">
        <v>78</v>
      </c>
    </row>
    <row r="55" spans="1:5">
      <c r="A55" s="6">
        <v>10051</v>
      </c>
      <c r="B55" s="3" t="s">
        <v>92</v>
      </c>
      <c r="C55" t="s">
        <v>89</v>
      </c>
      <c r="D55" s="2">
        <v>119</v>
      </c>
      <c r="E55" s="2" t="s">
        <v>78</v>
      </c>
    </row>
    <row r="56" spans="1:5">
      <c r="A56" s="6">
        <v>10052</v>
      </c>
      <c r="B56" s="3" t="s">
        <v>1239</v>
      </c>
      <c r="C56" t="s">
        <v>89</v>
      </c>
      <c r="D56" s="2">
        <v>119</v>
      </c>
      <c r="E56" s="2" t="s">
        <v>78</v>
      </c>
    </row>
    <row r="57" spans="1:5">
      <c r="A57" s="6">
        <v>10053</v>
      </c>
      <c r="B57" s="3" t="s">
        <v>1240</v>
      </c>
      <c r="C57" t="s">
        <v>89</v>
      </c>
      <c r="D57" s="2">
        <v>119</v>
      </c>
      <c r="E57" s="2" t="s">
        <v>78</v>
      </c>
    </row>
    <row r="58" spans="1:5">
      <c r="A58" s="6">
        <v>10055</v>
      </c>
      <c r="B58" s="3" t="s">
        <v>1241</v>
      </c>
      <c r="C58" t="s">
        <v>89</v>
      </c>
      <c r="D58" s="2">
        <v>119</v>
      </c>
      <c r="E58" s="2" t="s">
        <v>78</v>
      </c>
    </row>
    <row r="59" spans="1:5">
      <c r="A59" s="6">
        <v>10058</v>
      </c>
      <c r="B59" s="3" t="s">
        <v>93</v>
      </c>
      <c r="C59" t="s">
        <v>89</v>
      </c>
      <c r="D59" s="2">
        <v>119</v>
      </c>
      <c r="E59" s="2" t="s">
        <v>78</v>
      </c>
    </row>
    <row r="60" spans="1:5">
      <c r="A60" s="6">
        <v>10061</v>
      </c>
      <c r="B60" s="3" t="s">
        <v>94</v>
      </c>
      <c r="C60" t="s">
        <v>77</v>
      </c>
      <c r="D60" s="2">
        <v>121</v>
      </c>
      <c r="E60" s="2" t="s">
        <v>78</v>
      </c>
    </row>
    <row r="61" spans="1:5">
      <c r="A61" s="6">
        <v>10062</v>
      </c>
      <c r="B61" s="3" t="s">
        <v>95</v>
      </c>
      <c r="C61" t="s">
        <v>89</v>
      </c>
      <c r="D61" s="2">
        <v>119</v>
      </c>
      <c r="E61" s="2" t="s">
        <v>78</v>
      </c>
    </row>
    <row r="62" spans="1:5">
      <c r="A62" s="6">
        <v>10063</v>
      </c>
      <c r="B62" s="3" t="s">
        <v>96</v>
      </c>
      <c r="C62" t="s">
        <v>89</v>
      </c>
      <c r="D62" s="2">
        <v>119</v>
      </c>
      <c r="E62" s="2" t="s">
        <v>78</v>
      </c>
    </row>
    <row r="63" spans="1:5">
      <c r="A63" s="6">
        <v>10064</v>
      </c>
      <c r="B63" s="3" t="s">
        <v>97</v>
      </c>
      <c r="C63" t="s">
        <v>89</v>
      </c>
      <c r="D63" s="2">
        <v>119</v>
      </c>
      <c r="E63" s="2" t="s">
        <v>78</v>
      </c>
    </row>
    <row r="64" spans="1:5">
      <c r="A64" s="6">
        <v>10072</v>
      </c>
      <c r="B64" s="3" t="s">
        <v>98</v>
      </c>
      <c r="C64" t="s">
        <v>89</v>
      </c>
      <c r="D64" s="2">
        <v>119</v>
      </c>
      <c r="E64" s="2" t="s">
        <v>78</v>
      </c>
    </row>
    <row r="65" spans="1:5">
      <c r="A65" s="6">
        <v>10074</v>
      </c>
      <c r="B65" s="3" t="s">
        <v>99</v>
      </c>
      <c r="C65" t="s">
        <v>89</v>
      </c>
      <c r="D65" s="2">
        <v>119</v>
      </c>
      <c r="E65" s="2" t="s">
        <v>78</v>
      </c>
    </row>
    <row r="66" spans="1:5">
      <c r="A66" s="6">
        <v>10077</v>
      </c>
      <c r="B66" s="3" t="s">
        <v>100</v>
      </c>
      <c r="C66" s="3" t="s">
        <v>101</v>
      </c>
      <c r="D66" s="2">
        <v>146</v>
      </c>
      <c r="E66" s="2" t="s">
        <v>102</v>
      </c>
    </row>
    <row r="67" spans="1:5">
      <c r="A67" s="6">
        <v>10079</v>
      </c>
      <c r="B67" s="3" t="s">
        <v>103</v>
      </c>
      <c r="C67" s="3" t="s">
        <v>101</v>
      </c>
      <c r="D67" s="2">
        <v>146</v>
      </c>
      <c r="E67" s="2" t="s">
        <v>102</v>
      </c>
    </row>
    <row r="68" spans="1:5">
      <c r="A68" s="6">
        <v>10082</v>
      </c>
      <c r="B68" s="3" t="s">
        <v>104</v>
      </c>
      <c r="C68" s="3" t="s">
        <v>101</v>
      </c>
      <c r="D68" s="2">
        <v>146</v>
      </c>
      <c r="E68" s="2" t="s">
        <v>102</v>
      </c>
    </row>
    <row r="69" spans="1:5">
      <c r="A69" s="6">
        <v>10083</v>
      </c>
      <c r="B69" s="3" t="s">
        <v>105</v>
      </c>
      <c r="C69" s="3" t="s">
        <v>101</v>
      </c>
      <c r="D69" s="2">
        <v>146</v>
      </c>
      <c r="E69" s="2" t="s">
        <v>102</v>
      </c>
    </row>
    <row r="70" spans="1:5">
      <c r="A70" s="6">
        <v>10086</v>
      </c>
      <c r="B70" s="3" t="s">
        <v>106</v>
      </c>
      <c r="C70" s="3" t="s">
        <v>101</v>
      </c>
      <c r="D70" s="2">
        <v>146</v>
      </c>
      <c r="E70" s="2" t="s">
        <v>102</v>
      </c>
    </row>
    <row r="71" spans="1:5">
      <c r="A71" s="6">
        <v>10087</v>
      </c>
      <c r="B71" s="3" t="s">
        <v>107</v>
      </c>
      <c r="C71" s="3" t="s">
        <v>101</v>
      </c>
      <c r="D71" s="2">
        <v>146</v>
      </c>
      <c r="E71" s="2" t="s">
        <v>102</v>
      </c>
    </row>
    <row r="72" spans="1:5">
      <c r="A72" s="6">
        <v>10089</v>
      </c>
      <c r="B72" s="3" t="s">
        <v>108</v>
      </c>
      <c r="C72" s="3" t="s">
        <v>101</v>
      </c>
      <c r="D72" s="2">
        <v>146</v>
      </c>
      <c r="E72" s="2" t="s">
        <v>102</v>
      </c>
    </row>
    <row r="73" spans="1:5">
      <c r="A73" s="6">
        <v>10090</v>
      </c>
      <c r="B73" s="3" t="s">
        <v>109</v>
      </c>
      <c r="C73" s="3" t="s">
        <v>101</v>
      </c>
      <c r="D73" s="2">
        <v>146</v>
      </c>
      <c r="E73" s="2" t="s">
        <v>102</v>
      </c>
    </row>
    <row r="74" spans="1:5">
      <c r="A74" s="6">
        <v>10091</v>
      </c>
      <c r="B74" s="3" t="s">
        <v>110</v>
      </c>
      <c r="C74" s="3" t="s">
        <v>101</v>
      </c>
      <c r="D74" s="2">
        <v>146</v>
      </c>
      <c r="E74" s="2" t="s">
        <v>102</v>
      </c>
    </row>
    <row r="75" spans="1:5">
      <c r="A75" s="6">
        <v>10093</v>
      </c>
      <c r="B75" s="3" t="s">
        <v>1242</v>
      </c>
      <c r="C75" s="3" t="s">
        <v>101</v>
      </c>
      <c r="D75" s="2">
        <v>146</v>
      </c>
      <c r="E75" s="2" t="s">
        <v>102</v>
      </c>
    </row>
    <row r="76" spans="1:5">
      <c r="A76" s="6">
        <v>10098</v>
      </c>
      <c r="B76" s="3" t="s">
        <v>111</v>
      </c>
      <c r="C76" s="3" t="s">
        <v>101</v>
      </c>
      <c r="D76" s="2">
        <v>146</v>
      </c>
      <c r="E76" s="2" t="s">
        <v>102</v>
      </c>
    </row>
    <row r="77" spans="1:5">
      <c r="A77" s="6">
        <v>10101</v>
      </c>
      <c r="B77" s="3" t="s">
        <v>112</v>
      </c>
      <c r="C77" s="7" t="s">
        <v>113</v>
      </c>
      <c r="D77" s="2">
        <v>149</v>
      </c>
      <c r="E77" s="2" t="s">
        <v>78</v>
      </c>
    </row>
    <row r="78" spans="1:5">
      <c r="A78" s="6">
        <v>10102</v>
      </c>
      <c r="B78" s="3" t="s">
        <v>114</v>
      </c>
      <c r="C78" s="7" t="s">
        <v>113</v>
      </c>
      <c r="D78" s="2">
        <v>149</v>
      </c>
      <c r="E78" s="2" t="s">
        <v>78</v>
      </c>
    </row>
    <row r="79" spans="1:5">
      <c r="A79" s="6">
        <v>10109</v>
      </c>
      <c r="B79" s="3" t="s">
        <v>115</v>
      </c>
      <c r="C79" s="7" t="s">
        <v>113</v>
      </c>
      <c r="D79" s="2">
        <v>149</v>
      </c>
      <c r="E79" s="2" t="s">
        <v>78</v>
      </c>
    </row>
    <row r="80" spans="1:5">
      <c r="A80" s="6">
        <v>10112</v>
      </c>
      <c r="B80" s="3" t="s">
        <v>116</v>
      </c>
      <c r="C80" s="7" t="s">
        <v>113</v>
      </c>
      <c r="D80" s="2">
        <v>149</v>
      </c>
      <c r="E80" s="2" t="s">
        <v>78</v>
      </c>
    </row>
    <row r="81" spans="1:5">
      <c r="A81" s="6">
        <v>10115</v>
      </c>
      <c r="B81" s="3" t="s">
        <v>117</v>
      </c>
      <c r="C81" s="7" t="s">
        <v>113</v>
      </c>
      <c r="D81" s="2">
        <v>149</v>
      </c>
      <c r="E81" s="2" t="s">
        <v>78</v>
      </c>
    </row>
    <row r="82" spans="1:5">
      <c r="A82" s="6">
        <v>10116</v>
      </c>
      <c r="B82" s="3" t="s">
        <v>118</v>
      </c>
      <c r="C82" s="7" t="s">
        <v>113</v>
      </c>
      <c r="D82" s="2">
        <v>149</v>
      </c>
      <c r="E82" s="2" t="s">
        <v>78</v>
      </c>
    </row>
    <row r="83" spans="1:5">
      <c r="A83" s="6">
        <v>10121</v>
      </c>
      <c r="B83" s="3" t="s">
        <v>119</v>
      </c>
      <c r="C83" s="7" t="s">
        <v>113</v>
      </c>
      <c r="D83" s="2">
        <v>149</v>
      </c>
      <c r="E83" s="2" t="s">
        <v>78</v>
      </c>
    </row>
    <row r="84" spans="1:5">
      <c r="A84" s="6">
        <v>10128</v>
      </c>
      <c r="B84" s="3" t="s">
        <v>120</v>
      </c>
      <c r="C84" s="7" t="s">
        <v>113</v>
      </c>
      <c r="D84" s="2">
        <v>149</v>
      </c>
      <c r="E84" s="2" t="s">
        <v>78</v>
      </c>
    </row>
    <row r="85" spans="1:5">
      <c r="A85" s="6">
        <v>10131</v>
      </c>
      <c r="B85" s="3" t="s">
        <v>121</v>
      </c>
      <c r="C85" s="7" t="s">
        <v>113</v>
      </c>
      <c r="D85" s="2">
        <v>149</v>
      </c>
      <c r="E85" s="2" t="s">
        <v>78</v>
      </c>
    </row>
    <row r="86" spans="1:5">
      <c r="A86" s="6">
        <v>10133</v>
      </c>
      <c r="B86" s="3" t="s">
        <v>122</v>
      </c>
      <c r="C86" s="7" t="s">
        <v>113</v>
      </c>
      <c r="D86" s="2">
        <v>149</v>
      </c>
      <c r="E86" s="2" t="s">
        <v>78</v>
      </c>
    </row>
    <row r="87" spans="1:5">
      <c r="A87" s="6">
        <v>10135</v>
      </c>
      <c r="B87" s="3" t="s">
        <v>123</v>
      </c>
      <c r="C87" s="7" t="s">
        <v>113</v>
      </c>
      <c r="D87" s="2">
        <v>149</v>
      </c>
      <c r="E87" s="2" t="s">
        <v>78</v>
      </c>
    </row>
    <row r="88" spans="1:5">
      <c r="A88" s="6">
        <v>10138</v>
      </c>
      <c r="B88" s="3" t="s">
        <v>124</v>
      </c>
      <c r="C88" s="7" t="s">
        <v>113</v>
      </c>
      <c r="D88" s="2">
        <v>149</v>
      </c>
      <c r="E88" s="2" t="s">
        <v>78</v>
      </c>
    </row>
    <row r="89" spans="1:5">
      <c r="A89" s="6">
        <v>10139</v>
      </c>
      <c r="B89" s="3" t="s">
        <v>125</v>
      </c>
      <c r="C89" s="7" t="s">
        <v>113</v>
      </c>
      <c r="D89" s="2">
        <v>149</v>
      </c>
      <c r="E89" s="2" t="s">
        <v>78</v>
      </c>
    </row>
    <row r="90" spans="1:5">
      <c r="A90" s="6">
        <v>10142</v>
      </c>
      <c r="B90" s="3" t="s">
        <v>1243</v>
      </c>
      <c r="C90" s="7" t="s">
        <v>113</v>
      </c>
      <c r="D90" s="2">
        <v>149</v>
      </c>
      <c r="E90" s="2" t="s">
        <v>78</v>
      </c>
    </row>
    <row r="91" spans="1:5">
      <c r="A91" s="6">
        <v>10144</v>
      </c>
      <c r="B91" s="3" t="s">
        <v>126</v>
      </c>
      <c r="C91" s="7" t="s">
        <v>113</v>
      </c>
      <c r="D91" s="2">
        <v>149</v>
      </c>
      <c r="E91" s="2" t="s">
        <v>78</v>
      </c>
    </row>
    <row r="92" spans="1:5">
      <c r="A92" s="6">
        <v>10150</v>
      </c>
      <c r="B92" s="3" t="s">
        <v>127</v>
      </c>
      <c r="C92" s="7" t="s">
        <v>113</v>
      </c>
      <c r="D92" s="2">
        <v>149</v>
      </c>
      <c r="E92" s="2" t="s">
        <v>78</v>
      </c>
    </row>
    <row r="93" spans="1:5">
      <c r="A93" s="6">
        <v>10154</v>
      </c>
      <c r="B93" s="3" t="s">
        <v>1301</v>
      </c>
      <c r="C93" s="7" t="s">
        <v>113</v>
      </c>
      <c r="D93" s="2">
        <v>149</v>
      </c>
      <c r="E93" s="2" t="s">
        <v>78</v>
      </c>
    </row>
    <row r="94" spans="1:5">
      <c r="A94" s="6">
        <v>10157</v>
      </c>
      <c r="B94" s="3" t="s">
        <v>128</v>
      </c>
      <c r="C94" s="3" t="s">
        <v>28</v>
      </c>
      <c r="D94" s="2">
        <v>150</v>
      </c>
      <c r="E94" s="2" t="s">
        <v>78</v>
      </c>
    </row>
    <row r="95" spans="1:5">
      <c r="A95" s="6">
        <v>10158</v>
      </c>
      <c r="B95" s="3" t="s">
        <v>1244</v>
      </c>
      <c r="C95" s="3" t="s">
        <v>28</v>
      </c>
      <c r="D95" s="2">
        <v>150</v>
      </c>
      <c r="E95" s="2" t="s">
        <v>78</v>
      </c>
    </row>
    <row r="96" spans="1:5">
      <c r="A96" s="6">
        <v>10159</v>
      </c>
      <c r="B96" s="3" t="s">
        <v>1245</v>
      </c>
      <c r="C96" s="3" t="s">
        <v>28</v>
      </c>
      <c r="D96" s="2">
        <v>150</v>
      </c>
      <c r="E96" s="2" t="s">
        <v>78</v>
      </c>
    </row>
    <row r="97" spans="1:5">
      <c r="A97" s="6">
        <v>10160</v>
      </c>
      <c r="B97" s="3" t="s">
        <v>1246</v>
      </c>
      <c r="C97" s="3" t="s">
        <v>28</v>
      </c>
      <c r="D97" s="2">
        <v>150</v>
      </c>
      <c r="E97" s="2" t="s">
        <v>78</v>
      </c>
    </row>
    <row r="98" spans="1:5">
      <c r="A98" s="6">
        <v>10161</v>
      </c>
      <c r="B98" s="3" t="s">
        <v>1247</v>
      </c>
      <c r="C98" s="3" t="s">
        <v>28</v>
      </c>
      <c r="D98" s="2">
        <v>150</v>
      </c>
      <c r="E98" s="2" t="s">
        <v>78</v>
      </c>
    </row>
    <row r="99" spans="1:5">
      <c r="A99" s="6">
        <v>10166</v>
      </c>
      <c r="B99" s="3" t="s">
        <v>129</v>
      </c>
      <c r="C99" s="3" t="s">
        <v>28</v>
      </c>
      <c r="D99" s="2">
        <v>150</v>
      </c>
      <c r="E99" s="2" t="s">
        <v>78</v>
      </c>
    </row>
    <row r="100" spans="1:5">
      <c r="A100" s="6">
        <v>10168</v>
      </c>
      <c r="B100" s="3" t="s">
        <v>130</v>
      </c>
      <c r="C100" s="3" t="s">
        <v>28</v>
      </c>
      <c r="D100" s="2">
        <v>150</v>
      </c>
      <c r="E100" s="2" t="s">
        <v>78</v>
      </c>
    </row>
    <row r="101" spans="1:5">
      <c r="A101" s="6">
        <v>10169</v>
      </c>
      <c r="B101" s="3" t="s">
        <v>131</v>
      </c>
      <c r="C101" s="3" t="s">
        <v>28</v>
      </c>
      <c r="D101" s="2">
        <v>150</v>
      </c>
      <c r="E101" s="2" t="s">
        <v>78</v>
      </c>
    </row>
    <row r="102" spans="1:5">
      <c r="A102" s="6">
        <v>10171</v>
      </c>
      <c r="B102" s="3" t="s">
        <v>132</v>
      </c>
      <c r="C102" s="3" t="s">
        <v>28</v>
      </c>
      <c r="D102" s="2">
        <v>150</v>
      </c>
      <c r="E102" s="2" t="s">
        <v>78</v>
      </c>
    </row>
    <row r="103" spans="1:5">
      <c r="A103" s="6">
        <v>10176</v>
      </c>
      <c r="B103" s="3" t="s">
        <v>133</v>
      </c>
      <c r="C103" s="3" t="s">
        <v>28</v>
      </c>
      <c r="D103" s="2">
        <v>150</v>
      </c>
      <c r="E103" s="2" t="s">
        <v>78</v>
      </c>
    </row>
    <row r="104" spans="1:5">
      <c r="A104" s="6">
        <v>10180</v>
      </c>
      <c r="B104" s="3" t="s">
        <v>598</v>
      </c>
      <c r="C104" s="3" t="s">
        <v>28</v>
      </c>
      <c r="D104" s="2">
        <v>150</v>
      </c>
      <c r="E104" s="2" t="s">
        <v>78</v>
      </c>
    </row>
    <row r="105" spans="1:5">
      <c r="A105" s="6">
        <v>10183</v>
      </c>
      <c r="B105" s="3" t="s">
        <v>134</v>
      </c>
      <c r="C105" s="3" t="s">
        <v>28</v>
      </c>
      <c r="D105" s="2">
        <v>150</v>
      </c>
      <c r="E105" s="2" t="s">
        <v>78</v>
      </c>
    </row>
    <row r="106" spans="1:5">
      <c r="A106" s="6">
        <v>10187</v>
      </c>
      <c r="B106" s="3" t="s">
        <v>135</v>
      </c>
      <c r="C106" t="s">
        <v>89</v>
      </c>
      <c r="D106" s="2">
        <v>119</v>
      </c>
      <c r="E106" s="2" t="s">
        <v>78</v>
      </c>
    </row>
    <row r="107" spans="1:5">
      <c r="A107" s="6">
        <v>10188</v>
      </c>
      <c r="B107" s="3" t="s">
        <v>1248</v>
      </c>
      <c r="C107" t="s">
        <v>89</v>
      </c>
      <c r="D107" s="2">
        <v>119</v>
      </c>
      <c r="E107" s="2" t="s">
        <v>78</v>
      </c>
    </row>
    <row r="108" spans="1:5">
      <c r="A108" s="6">
        <v>10189</v>
      </c>
      <c r="B108" s="3" t="s">
        <v>136</v>
      </c>
      <c r="C108" t="s">
        <v>89</v>
      </c>
      <c r="D108" s="2">
        <v>119</v>
      </c>
      <c r="E108" s="2" t="s">
        <v>78</v>
      </c>
    </row>
    <row r="109" spans="1:5">
      <c r="A109" s="6">
        <v>10190</v>
      </c>
      <c r="B109" s="3" t="s">
        <v>1249</v>
      </c>
      <c r="C109" t="s">
        <v>89</v>
      </c>
      <c r="D109" s="2">
        <v>119</v>
      </c>
      <c r="E109" s="2" t="s">
        <v>78</v>
      </c>
    </row>
    <row r="110" spans="1:5">
      <c r="A110" s="6">
        <v>10191</v>
      </c>
      <c r="B110" s="3" t="s">
        <v>1250</v>
      </c>
      <c r="C110" t="s">
        <v>89</v>
      </c>
      <c r="D110" s="2">
        <v>119</v>
      </c>
      <c r="E110" s="2" t="s">
        <v>78</v>
      </c>
    </row>
    <row r="111" spans="1:5">
      <c r="A111" s="6">
        <v>10197</v>
      </c>
      <c r="B111" s="3" t="s">
        <v>137</v>
      </c>
      <c r="C111" t="s">
        <v>7</v>
      </c>
      <c r="D111" s="2">
        <v>128</v>
      </c>
      <c r="E111" s="2" t="s">
        <v>78</v>
      </c>
    </row>
    <row r="112" spans="1:5">
      <c r="A112" s="6">
        <v>10199</v>
      </c>
      <c r="B112" s="3" t="s">
        <v>138</v>
      </c>
      <c r="C112" t="s">
        <v>7</v>
      </c>
      <c r="D112" s="2">
        <v>128</v>
      </c>
      <c r="E112" s="2" t="s">
        <v>78</v>
      </c>
    </row>
    <row r="113" spans="1:5">
      <c r="A113" s="6">
        <v>10201</v>
      </c>
      <c r="B113" s="3" t="s">
        <v>139</v>
      </c>
      <c r="C113" t="s">
        <v>7</v>
      </c>
      <c r="D113" s="2">
        <v>128</v>
      </c>
      <c r="E113" s="2" t="s">
        <v>78</v>
      </c>
    </row>
    <row r="114" spans="1:5">
      <c r="A114" s="6">
        <v>10204</v>
      </c>
      <c r="B114" s="3" t="s">
        <v>140</v>
      </c>
      <c r="C114" t="s">
        <v>7</v>
      </c>
      <c r="D114" s="2">
        <v>128</v>
      </c>
      <c r="E114" s="2" t="s">
        <v>78</v>
      </c>
    </row>
    <row r="115" spans="1:5">
      <c r="A115" s="6">
        <v>10208</v>
      </c>
      <c r="B115" s="3" t="s">
        <v>141</v>
      </c>
      <c r="C115" t="s">
        <v>7</v>
      </c>
      <c r="D115" s="2">
        <v>128</v>
      </c>
      <c r="E115" s="2" t="s">
        <v>78</v>
      </c>
    </row>
    <row r="116" spans="1:5">
      <c r="A116" s="6">
        <v>10212</v>
      </c>
      <c r="B116" s="3" t="s">
        <v>142</v>
      </c>
      <c r="C116" t="s">
        <v>7</v>
      </c>
      <c r="D116" s="2">
        <v>128</v>
      </c>
      <c r="E116" s="2" t="s">
        <v>78</v>
      </c>
    </row>
    <row r="117" spans="1:5">
      <c r="A117" s="6">
        <v>10216</v>
      </c>
      <c r="B117" s="3" t="s">
        <v>1251</v>
      </c>
      <c r="C117" t="s">
        <v>7</v>
      </c>
      <c r="D117" s="2">
        <v>128</v>
      </c>
      <c r="E117" s="2" t="s">
        <v>78</v>
      </c>
    </row>
    <row r="118" spans="1:5">
      <c r="A118" s="6">
        <v>10217</v>
      </c>
      <c r="B118" s="3" t="s">
        <v>143</v>
      </c>
      <c r="C118" t="s">
        <v>7</v>
      </c>
      <c r="D118" s="2">
        <v>128</v>
      </c>
      <c r="E118" s="2" t="s">
        <v>78</v>
      </c>
    </row>
    <row r="119" spans="1:5">
      <c r="A119" s="6">
        <v>10222</v>
      </c>
      <c r="B119" s="3" t="s">
        <v>144</v>
      </c>
      <c r="C119" t="s">
        <v>7</v>
      </c>
      <c r="D119" s="2">
        <v>128</v>
      </c>
      <c r="E119" s="2" t="s">
        <v>78</v>
      </c>
    </row>
    <row r="120" spans="1:5">
      <c r="A120" s="6">
        <v>10224</v>
      </c>
      <c r="B120" s="3" t="s">
        <v>91</v>
      </c>
      <c r="C120" t="s">
        <v>7</v>
      </c>
      <c r="D120" s="2">
        <v>128</v>
      </c>
      <c r="E120" s="2" t="s">
        <v>78</v>
      </c>
    </row>
    <row r="121" spans="1:5">
      <c r="A121" s="6">
        <v>10233</v>
      </c>
      <c r="B121" s="3" t="s">
        <v>145</v>
      </c>
      <c r="C121" t="s">
        <v>7</v>
      </c>
      <c r="D121" s="2">
        <v>128</v>
      </c>
      <c r="E121" s="2" t="s">
        <v>78</v>
      </c>
    </row>
    <row r="122" spans="1:5">
      <c r="A122" s="6">
        <v>10235</v>
      </c>
      <c r="B122" s="3" t="s">
        <v>1252</v>
      </c>
      <c r="C122" t="s">
        <v>7</v>
      </c>
      <c r="D122" s="2">
        <v>128</v>
      </c>
      <c r="E122" s="2" t="s">
        <v>78</v>
      </c>
    </row>
    <row r="123" spans="1:5">
      <c r="A123" s="6">
        <v>10240</v>
      </c>
      <c r="B123" s="3" t="s">
        <v>146</v>
      </c>
      <c r="C123" s="3" t="s">
        <v>147</v>
      </c>
      <c r="D123" s="2">
        <v>125</v>
      </c>
      <c r="E123" s="2" t="s">
        <v>148</v>
      </c>
    </row>
    <row r="124" spans="1:5">
      <c r="A124" s="6">
        <v>10244</v>
      </c>
      <c r="B124" s="3" t="s">
        <v>134</v>
      </c>
      <c r="C124" t="s">
        <v>77</v>
      </c>
      <c r="D124" s="2">
        <v>121</v>
      </c>
      <c r="E124" s="2" t="s">
        <v>78</v>
      </c>
    </row>
    <row r="125" spans="1:5">
      <c r="A125" s="6">
        <v>10245</v>
      </c>
      <c r="B125" s="3" t="s">
        <v>149</v>
      </c>
      <c r="C125" t="s">
        <v>77</v>
      </c>
      <c r="D125" s="2">
        <v>121</v>
      </c>
      <c r="E125" s="2" t="s">
        <v>78</v>
      </c>
    </row>
    <row r="126" spans="1:5">
      <c r="A126" s="6">
        <v>10247</v>
      </c>
      <c r="B126" s="3" t="s">
        <v>150</v>
      </c>
      <c r="C126" t="s">
        <v>77</v>
      </c>
      <c r="D126" s="2">
        <v>121</v>
      </c>
      <c r="E126" s="2" t="s">
        <v>78</v>
      </c>
    </row>
    <row r="127" spans="1:5">
      <c r="A127" s="6">
        <v>10250</v>
      </c>
      <c r="B127" s="3" t="s">
        <v>151</v>
      </c>
      <c r="C127" t="s">
        <v>77</v>
      </c>
      <c r="D127" s="2">
        <v>121</v>
      </c>
      <c r="E127" s="2" t="s">
        <v>78</v>
      </c>
    </row>
    <row r="128" spans="1:5">
      <c r="A128" s="6">
        <v>10252</v>
      </c>
      <c r="B128" s="3" t="s">
        <v>152</v>
      </c>
      <c r="C128" t="s">
        <v>77</v>
      </c>
      <c r="D128" s="2">
        <v>121</v>
      </c>
      <c r="E128" s="2" t="s">
        <v>78</v>
      </c>
    </row>
    <row r="129" spans="1:5">
      <c r="A129" s="6">
        <v>10255</v>
      </c>
      <c r="B129" s="3" t="s">
        <v>153</v>
      </c>
      <c r="C129" t="s">
        <v>77</v>
      </c>
      <c r="D129" s="2">
        <v>121</v>
      </c>
      <c r="E129" s="2" t="s">
        <v>78</v>
      </c>
    </row>
    <row r="130" spans="1:5">
      <c r="A130" s="6">
        <v>10260</v>
      </c>
      <c r="B130" s="3" t="s">
        <v>154</v>
      </c>
      <c r="C130" t="s">
        <v>77</v>
      </c>
      <c r="D130" s="2">
        <v>121</v>
      </c>
      <c r="E130" s="2" t="s">
        <v>78</v>
      </c>
    </row>
    <row r="131" spans="1:5">
      <c r="A131" s="6">
        <v>10265</v>
      </c>
      <c r="B131" s="3" t="s">
        <v>1253</v>
      </c>
      <c r="C131" t="s">
        <v>77</v>
      </c>
      <c r="D131" s="2">
        <v>121</v>
      </c>
      <c r="E131" s="2" t="s">
        <v>78</v>
      </c>
    </row>
    <row r="132" spans="1:5">
      <c r="A132" s="6">
        <v>10268</v>
      </c>
      <c r="B132" s="3" t="s">
        <v>155</v>
      </c>
      <c r="C132" t="s">
        <v>77</v>
      </c>
      <c r="D132" s="2">
        <v>121</v>
      </c>
      <c r="E132" s="2" t="s">
        <v>78</v>
      </c>
    </row>
    <row r="133" spans="1:5">
      <c r="A133" s="6">
        <v>10276</v>
      </c>
      <c r="B133" s="3" t="s">
        <v>156</v>
      </c>
      <c r="C133" s="3" t="s">
        <v>157</v>
      </c>
      <c r="D133" s="2">
        <v>120</v>
      </c>
      <c r="E133" s="2" t="s">
        <v>78</v>
      </c>
    </row>
    <row r="134" spans="1:5">
      <c r="A134" s="6">
        <v>10279</v>
      </c>
      <c r="B134" s="3" t="s">
        <v>158</v>
      </c>
      <c r="C134" s="3" t="s">
        <v>157</v>
      </c>
      <c r="D134" s="2">
        <v>120</v>
      </c>
      <c r="E134" s="2" t="s">
        <v>78</v>
      </c>
    </row>
    <row r="135" spans="1:5">
      <c r="A135" s="6">
        <v>10282</v>
      </c>
      <c r="B135" s="3" t="s">
        <v>159</v>
      </c>
      <c r="C135" s="3" t="s">
        <v>2</v>
      </c>
      <c r="D135" s="2">
        <v>158</v>
      </c>
      <c r="E135" s="2" t="s">
        <v>78</v>
      </c>
    </row>
    <row r="136" spans="1:5">
      <c r="A136" s="6">
        <v>10283</v>
      </c>
      <c r="B136" s="3" t="s">
        <v>160</v>
      </c>
      <c r="C136" s="3" t="s">
        <v>157</v>
      </c>
      <c r="D136" s="2">
        <v>120</v>
      </c>
      <c r="E136" s="2" t="s">
        <v>78</v>
      </c>
    </row>
    <row r="137" spans="1:5">
      <c r="A137" s="6">
        <v>10284</v>
      </c>
      <c r="B137" s="3" t="s">
        <v>161</v>
      </c>
      <c r="C137" s="3" t="s">
        <v>157</v>
      </c>
      <c r="D137" s="2">
        <v>120</v>
      </c>
      <c r="E137" s="2" t="s">
        <v>78</v>
      </c>
    </row>
    <row r="138" spans="1:5">
      <c r="A138" s="6">
        <v>10286</v>
      </c>
      <c r="B138" s="3" t="s">
        <v>162</v>
      </c>
      <c r="C138" s="3" t="s">
        <v>157</v>
      </c>
      <c r="D138" s="2">
        <v>120</v>
      </c>
      <c r="E138" s="2" t="s">
        <v>78</v>
      </c>
    </row>
    <row r="139" spans="1:5">
      <c r="A139" s="6">
        <v>10287</v>
      </c>
      <c r="B139" s="3" t="s">
        <v>163</v>
      </c>
      <c r="C139" s="3" t="s">
        <v>2</v>
      </c>
      <c r="D139" s="2">
        <v>158</v>
      </c>
      <c r="E139" s="2" t="s">
        <v>78</v>
      </c>
    </row>
    <row r="140" spans="1:5">
      <c r="A140" s="6">
        <v>10290</v>
      </c>
      <c r="B140" s="3" t="s">
        <v>164</v>
      </c>
      <c r="C140" s="3" t="s">
        <v>157</v>
      </c>
      <c r="D140" s="2">
        <v>120</v>
      </c>
      <c r="E140" s="2" t="s">
        <v>78</v>
      </c>
    </row>
    <row r="141" spans="1:5">
      <c r="A141" s="6">
        <v>10292</v>
      </c>
      <c r="B141" s="3" t="s">
        <v>165</v>
      </c>
      <c r="C141" s="3" t="s">
        <v>157</v>
      </c>
      <c r="D141" s="2">
        <v>120</v>
      </c>
      <c r="E141" s="2" t="s">
        <v>78</v>
      </c>
    </row>
    <row r="142" spans="1:5">
      <c r="A142" s="6">
        <v>10295</v>
      </c>
      <c r="B142" s="3" t="s">
        <v>1254</v>
      </c>
      <c r="C142" s="3" t="s">
        <v>2</v>
      </c>
      <c r="D142" s="2">
        <v>158</v>
      </c>
      <c r="E142" s="2" t="s">
        <v>78</v>
      </c>
    </row>
    <row r="143" spans="1:5">
      <c r="A143" s="6">
        <v>10296</v>
      </c>
      <c r="B143" s="3" t="s">
        <v>166</v>
      </c>
      <c r="C143" s="3" t="s">
        <v>2</v>
      </c>
      <c r="D143" s="2">
        <v>158</v>
      </c>
      <c r="E143" s="2" t="s">
        <v>78</v>
      </c>
    </row>
    <row r="144" spans="1:5">
      <c r="A144" s="6">
        <v>10297</v>
      </c>
      <c r="B144" s="3" t="s">
        <v>95</v>
      </c>
      <c r="C144" s="3" t="s">
        <v>2</v>
      </c>
      <c r="D144" s="2">
        <v>158</v>
      </c>
      <c r="E144" s="2" t="s">
        <v>78</v>
      </c>
    </row>
    <row r="145" spans="1:5">
      <c r="A145" s="6">
        <v>10299</v>
      </c>
      <c r="B145" s="3" t="s">
        <v>167</v>
      </c>
      <c r="C145" s="3" t="s">
        <v>2</v>
      </c>
      <c r="D145" s="2">
        <v>158</v>
      </c>
      <c r="E145" s="2" t="s">
        <v>78</v>
      </c>
    </row>
    <row r="146" spans="1:5">
      <c r="A146" s="6">
        <v>10300</v>
      </c>
      <c r="B146" s="3" t="s">
        <v>1255</v>
      </c>
      <c r="C146" s="3" t="s">
        <v>157</v>
      </c>
      <c r="D146" s="2">
        <v>120</v>
      </c>
      <c r="E146" s="2" t="s">
        <v>78</v>
      </c>
    </row>
    <row r="147" spans="1:5">
      <c r="A147" s="6">
        <v>10301</v>
      </c>
      <c r="B147" s="3" t="s">
        <v>168</v>
      </c>
      <c r="C147" s="3" t="s">
        <v>2</v>
      </c>
      <c r="D147" s="2">
        <v>158</v>
      </c>
      <c r="E147" s="2" t="s">
        <v>78</v>
      </c>
    </row>
    <row r="148" spans="1:5">
      <c r="A148" s="6">
        <v>10302</v>
      </c>
      <c r="B148" s="3" t="s">
        <v>169</v>
      </c>
      <c r="C148" s="3" t="s">
        <v>2</v>
      </c>
      <c r="D148" s="2">
        <v>158</v>
      </c>
      <c r="E148" s="2" t="s">
        <v>78</v>
      </c>
    </row>
    <row r="149" spans="1:5">
      <c r="A149" s="6">
        <v>10303</v>
      </c>
      <c r="B149" s="3" t="s">
        <v>170</v>
      </c>
      <c r="C149" s="3" t="s">
        <v>2</v>
      </c>
      <c r="D149" s="2">
        <v>158</v>
      </c>
      <c r="E149" s="2" t="s">
        <v>78</v>
      </c>
    </row>
    <row r="150" spans="1:5">
      <c r="A150" s="6">
        <v>10305</v>
      </c>
      <c r="B150" s="3" t="s">
        <v>171</v>
      </c>
      <c r="C150" s="3" t="s">
        <v>2</v>
      </c>
      <c r="D150" s="2">
        <v>158</v>
      </c>
      <c r="E150" s="2" t="s">
        <v>78</v>
      </c>
    </row>
    <row r="151" spans="1:5">
      <c r="A151" s="6">
        <v>10306</v>
      </c>
      <c r="B151" s="3" t="s">
        <v>1256</v>
      </c>
      <c r="C151" s="3" t="s">
        <v>2</v>
      </c>
      <c r="D151" s="2">
        <v>158</v>
      </c>
      <c r="E151" s="2" t="s">
        <v>78</v>
      </c>
    </row>
    <row r="152" spans="1:5">
      <c r="A152" s="6">
        <v>10307</v>
      </c>
      <c r="B152" s="3" t="s">
        <v>172</v>
      </c>
      <c r="C152" s="3" t="s">
        <v>2</v>
      </c>
      <c r="D152" s="2">
        <v>158</v>
      </c>
      <c r="E152" s="2" t="s">
        <v>78</v>
      </c>
    </row>
    <row r="153" spans="1:5">
      <c r="A153" s="6">
        <v>10308</v>
      </c>
      <c r="B153" s="3" t="s">
        <v>173</v>
      </c>
      <c r="C153" s="3" t="s">
        <v>2</v>
      </c>
      <c r="D153" s="2">
        <v>158</v>
      </c>
      <c r="E153" s="2" t="s">
        <v>78</v>
      </c>
    </row>
    <row r="154" spans="1:5">
      <c r="A154" s="6">
        <v>10309</v>
      </c>
      <c r="B154" s="3" t="s">
        <v>174</v>
      </c>
      <c r="C154" s="3" t="s">
        <v>2</v>
      </c>
      <c r="D154" s="2">
        <v>158</v>
      </c>
      <c r="E154" s="2" t="s">
        <v>78</v>
      </c>
    </row>
    <row r="155" spans="1:5">
      <c r="A155" s="6">
        <v>10310</v>
      </c>
      <c r="B155" s="3" t="s">
        <v>175</v>
      </c>
      <c r="C155" s="3" t="s">
        <v>2</v>
      </c>
      <c r="D155" s="2">
        <v>158</v>
      </c>
      <c r="E155" s="2" t="s">
        <v>78</v>
      </c>
    </row>
    <row r="156" spans="1:5">
      <c r="A156" s="6">
        <v>10311</v>
      </c>
      <c r="B156" s="3" t="s">
        <v>176</v>
      </c>
      <c r="C156" s="3" t="s">
        <v>2</v>
      </c>
      <c r="D156" s="2">
        <v>158</v>
      </c>
      <c r="E156" s="2" t="s">
        <v>78</v>
      </c>
    </row>
    <row r="157" spans="1:5">
      <c r="A157" s="6">
        <v>10312</v>
      </c>
      <c r="B157" s="3" t="s">
        <v>177</v>
      </c>
      <c r="C157" s="3" t="s">
        <v>2</v>
      </c>
      <c r="D157" s="2">
        <v>158</v>
      </c>
      <c r="E157" s="2" t="s">
        <v>78</v>
      </c>
    </row>
    <row r="158" spans="1:5">
      <c r="A158" s="6">
        <v>10313</v>
      </c>
      <c r="B158" s="3" t="s">
        <v>178</v>
      </c>
      <c r="C158" s="3" t="s">
        <v>2</v>
      </c>
      <c r="D158" s="2">
        <v>158</v>
      </c>
      <c r="E158" s="2" t="s">
        <v>78</v>
      </c>
    </row>
    <row r="159" spans="1:5">
      <c r="A159" s="6">
        <v>10314</v>
      </c>
      <c r="B159" s="3" t="s">
        <v>179</v>
      </c>
      <c r="C159" s="3" t="s">
        <v>2</v>
      </c>
      <c r="D159" s="2">
        <v>158</v>
      </c>
      <c r="E159" s="2" t="s">
        <v>78</v>
      </c>
    </row>
    <row r="160" spans="1:5">
      <c r="A160" s="6">
        <v>10315</v>
      </c>
      <c r="B160" s="3" t="s">
        <v>180</v>
      </c>
      <c r="C160" t="s">
        <v>14</v>
      </c>
      <c r="D160" s="2">
        <v>118</v>
      </c>
      <c r="E160" s="2" t="s">
        <v>78</v>
      </c>
    </row>
    <row r="161" spans="1:5">
      <c r="A161" s="6">
        <v>10317</v>
      </c>
      <c r="B161" s="3" t="s">
        <v>181</v>
      </c>
      <c r="C161" t="s">
        <v>14</v>
      </c>
      <c r="D161" s="2">
        <v>118</v>
      </c>
      <c r="E161" s="2" t="s">
        <v>78</v>
      </c>
    </row>
    <row r="162" spans="1:5">
      <c r="A162" s="6">
        <v>10322</v>
      </c>
      <c r="B162" s="3" t="s">
        <v>182</v>
      </c>
      <c r="C162" t="s">
        <v>14</v>
      </c>
      <c r="D162" s="2">
        <v>118</v>
      </c>
      <c r="E162" s="2" t="s">
        <v>78</v>
      </c>
    </row>
    <row r="163" spans="1:5">
      <c r="A163" s="6">
        <v>10323</v>
      </c>
      <c r="B163" s="3" t="s">
        <v>183</v>
      </c>
      <c r="C163" s="3" t="s">
        <v>2</v>
      </c>
      <c r="D163" s="2">
        <v>158</v>
      </c>
      <c r="E163" s="2" t="s">
        <v>78</v>
      </c>
    </row>
    <row r="164" spans="1:5">
      <c r="A164" s="6">
        <v>10324</v>
      </c>
      <c r="B164" s="3" t="s">
        <v>134</v>
      </c>
      <c r="C164" t="s">
        <v>14</v>
      </c>
      <c r="D164" s="2">
        <v>118</v>
      </c>
      <c r="E164" s="2" t="s">
        <v>78</v>
      </c>
    </row>
    <row r="165" spans="1:5">
      <c r="A165" s="6">
        <v>10325</v>
      </c>
      <c r="B165" s="3" t="s">
        <v>184</v>
      </c>
      <c r="C165" t="s">
        <v>14</v>
      </c>
      <c r="D165" s="2">
        <v>118</v>
      </c>
      <c r="E165" s="2" t="s">
        <v>78</v>
      </c>
    </row>
    <row r="166" spans="1:5">
      <c r="A166" s="6">
        <v>10331</v>
      </c>
      <c r="B166" s="3" t="s">
        <v>185</v>
      </c>
      <c r="C166" s="3" t="s">
        <v>2</v>
      </c>
      <c r="D166" s="2">
        <v>158</v>
      </c>
      <c r="E166" s="2" t="s">
        <v>78</v>
      </c>
    </row>
    <row r="167" spans="1:5">
      <c r="A167" s="6">
        <v>10332</v>
      </c>
      <c r="B167" s="3" t="s">
        <v>186</v>
      </c>
      <c r="C167" t="s">
        <v>14</v>
      </c>
      <c r="D167" s="2">
        <v>118</v>
      </c>
      <c r="E167" s="2" t="s">
        <v>78</v>
      </c>
    </row>
    <row r="168" spans="1:5">
      <c r="A168" s="6">
        <v>10333</v>
      </c>
      <c r="B168" s="3" t="s">
        <v>187</v>
      </c>
      <c r="C168" t="s">
        <v>14</v>
      </c>
      <c r="D168" s="2">
        <v>118</v>
      </c>
      <c r="E168" s="2" t="s">
        <v>78</v>
      </c>
    </row>
    <row r="169" spans="1:5">
      <c r="A169" s="6">
        <v>10334</v>
      </c>
      <c r="B169" s="3" t="s">
        <v>132</v>
      </c>
      <c r="C169" t="s">
        <v>14</v>
      </c>
      <c r="D169" s="2">
        <v>118</v>
      </c>
      <c r="E169" s="2" t="s">
        <v>78</v>
      </c>
    </row>
    <row r="170" spans="1:5">
      <c r="A170" s="6">
        <v>10335</v>
      </c>
      <c r="B170" s="3" t="s">
        <v>188</v>
      </c>
      <c r="C170" t="s">
        <v>14</v>
      </c>
      <c r="D170" s="2">
        <v>118</v>
      </c>
      <c r="E170" s="2" t="s">
        <v>78</v>
      </c>
    </row>
    <row r="171" spans="1:5">
      <c r="A171" s="6">
        <v>10336</v>
      </c>
      <c r="B171" s="3" t="s">
        <v>189</v>
      </c>
      <c r="C171" t="s">
        <v>14</v>
      </c>
      <c r="D171" s="2">
        <v>118</v>
      </c>
      <c r="E171" s="2" t="s">
        <v>78</v>
      </c>
    </row>
    <row r="172" spans="1:5">
      <c r="A172" s="6">
        <v>10339</v>
      </c>
      <c r="B172" s="3" t="s">
        <v>190</v>
      </c>
      <c r="C172" t="s">
        <v>14</v>
      </c>
      <c r="D172" s="2">
        <v>118</v>
      </c>
      <c r="E172" s="2" t="s">
        <v>78</v>
      </c>
    </row>
    <row r="173" spans="1:5">
      <c r="A173" s="6">
        <v>10342</v>
      </c>
      <c r="B173" s="3" t="s">
        <v>191</v>
      </c>
      <c r="C173" t="s">
        <v>14</v>
      </c>
      <c r="D173" s="2">
        <v>118</v>
      </c>
      <c r="E173" s="2" t="s">
        <v>78</v>
      </c>
    </row>
    <row r="174" spans="1:5">
      <c r="A174" s="6">
        <v>10343</v>
      </c>
      <c r="B174" s="3" t="s">
        <v>192</v>
      </c>
      <c r="C174" t="s">
        <v>14</v>
      </c>
      <c r="D174" s="2">
        <v>118</v>
      </c>
      <c r="E174" s="2" t="s">
        <v>78</v>
      </c>
    </row>
    <row r="175" spans="1:5">
      <c r="A175" s="6">
        <v>10347</v>
      </c>
      <c r="B175" s="3" t="s">
        <v>1257</v>
      </c>
      <c r="C175" s="3" t="s">
        <v>2</v>
      </c>
      <c r="D175" s="2">
        <v>158</v>
      </c>
      <c r="E175" s="2" t="s">
        <v>78</v>
      </c>
    </row>
    <row r="176" spans="1:5">
      <c r="A176" s="6">
        <v>10348</v>
      </c>
      <c r="B176" s="3" t="s">
        <v>193</v>
      </c>
      <c r="C176" t="s">
        <v>14</v>
      </c>
      <c r="D176" s="2">
        <v>118</v>
      </c>
      <c r="E176" s="2" t="s">
        <v>78</v>
      </c>
    </row>
    <row r="177" spans="1:5">
      <c r="A177" s="6">
        <v>10350</v>
      </c>
      <c r="B177" s="3" t="s">
        <v>194</v>
      </c>
      <c r="C177" s="3" t="s">
        <v>2</v>
      </c>
      <c r="D177" s="2">
        <v>158</v>
      </c>
      <c r="E177" s="2" t="s">
        <v>78</v>
      </c>
    </row>
    <row r="178" spans="1:5">
      <c r="A178" s="6">
        <v>10351</v>
      </c>
      <c r="B178" s="3" t="s">
        <v>195</v>
      </c>
      <c r="C178" t="s">
        <v>14</v>
      </c>
      <c r="D178" s="2">
        <v>118</v>
      </c>
      <c r="E178" s="2" t="s">
        <v>78</v>
      </c>
    </row>
    <row r="179" spans="1:5">
      <c r="A179" s="6">
        <v>10354</v>
      </c>
      <c r="B179" s="3" t="s">
        <v>196</v>
      </c>
      <c r="C179" s="3" t="s">
        <v>2</v>
      </c>
      <c r="D179" s="2">
        <v>158</v>
      </c>
      <c r="E179" s="2" t="s">
        <v>78</v>
      </c>
    </row>
    <row r="180" spans="1:5">
      <c r="A180" s="6">
        <v>10356</v>
      </c>
      <c r="B180" s="3" t="s">
        <v>197</v>
      </c>
      <c r="C180" t="s">
        <v>14</v>
      </c>
      <c r="D180" s="2">
        <v>118</v>
      </c>
      <c r="E180" s="2" t="s">
        <v>78</v>
      </c>
    </row>
    <row r="181" spans="1:5">
      <c r="A181" s="6">
        <v>10357</v>
      </c>
      <c r="B181" s="3" t="s">
        <v>198</v>
      </c>
      <c r="C181" t="s">
        <v>14</v>
      </c>
      <c r="D181" s="2">
        <v>118</v>
      </c>
      <c r="E181" s="2" t="s">
        <v>78</v>
      </c>
    </row>
    <row r="182" spans="1:5">
      <c r="A182" s="6">
        <v>10358</v>
      </c>
      <c r="B182" s="3" t="s">
        <v>27</v>
      </c>
      <c r="C182" s="3" t="s">
        <v>2</v>
      </c>
      <c r="D182" s="2">
        <v>158</v>
      </c>
      <c r="E182" s="2" t="s">
        <v>78</v>
      </c>
    </row>
    <row r="183" spans="1:5">
      <c r="A183" s="6">
        <v>10361</v>
      </c>
      <c r="B183" s="3" t="s">
        <v>199</v>
      </c>
      <c r="C183" s="3" t="s">
        <v>2</v>
      </c>
      <c r="D183" s="2">
        <v>158</v>
      </c>
      <c r="E183" s="2" t="s">
        <v>78</v>
      </c>
    </row>
    <row r="184" spans="1:5">
      <c r="A184" s="6">
        <v>10367</v>
      </c>
      <c r="B184" s="3" t="s">
        <v>1258</v>
      </c>
      <c r="C184" s="3" t="s">
        <v>200</v>
      </c>
      <c r="D184" s="2">
        <v>114</v>
      </c>
      <c r="E184" s="2" t="s">
        <v>78</v>
      </c>
    </row>
    <row r="185" spans="1:5">
      <c r="A185" s="6">
        <v>10369</v>
      </c>
      <c r="B185" s="3" t="s">
        <v>1259</v>
      </c>
      <c r="C185" s="3" t="s">
        <v>200</v>
      </c>
      <c r="D185" s="2">
        <v>114</v>
      </c>
      <c r="E185" s="2" t="s">
        <v>78</v>
      </c>
    </row>
    <row r="186" spans="1:5">
      <c r="A186" s="6">
        <v>10370</v>
      </c>
      <c r="B186" s="3" t="s">
        <v>201</v>
      </c>
      <c r="C186" s="3" t="s">
        <v>200</v>
      </c>
      <c r="D186" s="2">
        <v>114</v>
      </c>
      <c r="E186" s="2" t="s">
        <v>78</v>
      </c>
    </row>
    <row r="187" spans="1:5">
      <c r="A187" s="6">
        <v>10372</v>
      </c>
      <c r="B187" s="3" t="s">
        <v>202</v>
      </c>
      <c r="C187" s="3" t="s">
        <v>2</v>
      </c>
      <c r="D187" s="2">
        <v>158</v>
      </c>
      <c r="E187" s="2" t="s">
        <v>78</v>
      </c>
    </row>
    <row r="188" spans="1:5">
      <c r="A188" s="6">
        <v>10374</v>
      </c>
      <c r="B188" s="3" t="s">
        <v>203</v>
      </c>
      <c r="C188" s="3" t="s">
        <v>200</v>
      </c>
      <c r="D188" s="2">
        <v>114</v>
      </c>
      <c r="E188" s="2" t="s">
        <v>78</v>
      </c>
    </row>
    <row r="189" spans="1:5">
      <c r="A189" s="6">
        <v>10376</v>
      </c>
      <c r="B189" s="3" t="s">
        <v>204</v>
      </c>
      <c r="C189" s="3" t="s">
        <v>200</v>
      </c>
      <c r="D189" s="2">
        <v>114</v>
      </c>
      <c r="E189" s="2" t="s">
        <v>78</v>
      </c>
    </row>
    <row r="190" spans="1:5">
      <c r="A190" s="6">
        <v>10377</v>
      </c>
      <c r="B190" s="3" t="s">
        <v>205</v>
      </c>
      <c r="C190" s="3" t="s">
        <v>2</v>
      </c>
      <c r="D190" s="2">
        <v>158</v>
      </c>
      <c r="E190" s="2" t="s">
        <v>78</v>
      </c>
    </row>
    <row r="191" spans="1:5">
      <c r="A191" s="6">
        <v>10378</v>
      </c>
      <c r="B191" s="3" t="s">
        <v>206</v>
      </c>
      <c r="C191" s="3" t="s">
        <v>2</v>
      </c>
      <c r="D191" s="2">
        <v>158</v>
      </c>
      <c r="E191" s="2" t="s">
        <v>78</v>
      </c>
    </row>
    <row r="192" spans="1:5">
      <c r="A192" s="6">
        <v>10381</v>
      </c>
      <c r="B192" s="3" t="s">
        <v>207</v>
      </c>
      <c r="C192" s="3" t="s">
        <v>2</v>
      </c>
      <c r="D192" s="2">
        <v>158</v>
      </c>
      <c r="E192" s="2" t="s">
        <v>78</v>
      </c>
    </row>
    <row r="193" spans="1:5">
      <c r="A193" s="6">
        <v>10385</v>
      </c>
      <c r="B193" s="3" t="s">
        <v>208</v>
      </c>
      <c r="C193" s="3" t="s">
        <v>2</v>
      </c>
      <c r="D193" s="2">
        <v>158</v>
      </c>
      <c r="E193" s="2" t="s">
        <v>78</v>
      </c>
    </row>
    <row r="194" spans="1:5">
      <c r="A194" s="6">
        <v>10387</v>
      </c>
      <c r="B194" s="3" t="s">
        <v>1260</v>
      </c>
      <c r="C194" s="3" t="s">
        <v>200</v>
      </c>
      <c r="D194" s="2">
        <v>114</v>
      </c>
      <c r="E194" s="2" t="s">
        <v>78</v>
      </c>
    </row>
    <row r="195" spans="1:5">
      <c r="A195" s="6">
        <v>10388</v>
      </c>
      <c r="B195" s="3" t="s">
        <v>209</v>
      </c>
      <c r="C195" s="3" t="s">
        <v>2</v>
      </c>
      <c r="D195" s="2">
        <v>158</v>
      </c>
      <c r="E195" s="2" t="s">
        <v>78</v>
      </c>
    </row>
    <row r="196" spans="1:5">
      <c r="A196" s="6">
        <v>10390</v>
      </c>
      <c r="B196" s="3" t="s">
        <v>1</v>
      </c>
      <c r="C196" s="3" t="s">
        <v>2</v>
      </c>
      <c r="D196" s="2">
        <v>158</v>
      </c>
      <c r="E196" s="2" t="s">
        <v>78</v>
      </c>
    </row>
    <row r="197" spans="1:5">
      <c r="A197" s="6">
        <v>10393</v>
      </c>
      <c r="B197" s="3" t="s">
        <v>210</v>
      </c>
      <c r="C197" s="3" t="s">
        <v>200</v>
      </c>
      <c r="D197" s="2">
        <v>114</v>
      </c>
      <c r="E197" s="2" t="s">
        <v>78</v>
      </c>
    </row>
    <row r="198" spans="1:5">
      <c r="A198" s="6">
        <v>10394</v>
      </c>
      <c r="B198" s="3" t="s">
        <v>211</v>
      </c>
      <c r="C198" s="3" t="s">
        <v>200</v>
      </c>
      <c r="D198" s="2">
        <v>114</v>
      </c>
      <c r="E198" s="2" t="s">
        <v>78</v>
      </c>
    </row>
    <row r="199" spans="1:5">
      <c r="A199" s="6">
        <v>10402</v>
      </c>
      <c r="B199" s="3" t="s">
        <v>1261</v>
      </c>
      <c r="C199" s="3" t="s">
        <v>200</v>
      </c>
      <c r="D199" s="2">
        <v>114</v>
      </c>
      <c r="E199" s="2" t="s">
        <v>78</v>
      </c>
    </row>
    <row r="200" spans="1:5">
      <c r="A200" s="6">
        <v>10404</v>
      </c>
      <c r="B200" s="3" t="s">
        <v>212</v>
      </c>
      <c r="C200" s="3" t="s">
        <v>200</v>
      </c>
      <c r="D200" s="2">
        <v>114</v>
      </c>
      <c r="E200" s="2" t="s">
        <v>78</v>
      </c>
    </row>
    <row r="201" spans="1:5">
      <c r="A201" s="6">
        <v>10409</v>
      </c>
      <c r="B201" s="3" t="s">
        <v>213</v>
      </c>
      <c r="C201" s="3" t="s">
        <v>214</v>
      </c>
      <c r="D201" s="2">
        <v>110</v>
      </c>
      <c r="E201" s="2" t="s">
        <v>215</v>
      </c>
    </row>
    <row r="202" spans="1:5">
      <c r="A202" s="6">
        <v>10410</v>
      </c>
      <c r="B202" s="3" t="s">
        <v>139</v>
      </c>
      <c r="C202" s="3" t="s">
        <v>214</v>
      </c>
      <c r="D202" s="2">
        <v>110</v>
      </c>
      <c r="E202" s="2" t="s">
        <v>215</v>
      </c>
    </row>
    <row r="203" spans="1:5">
      <c r="A203" s="6">
        <v>10411</v>
      </c>
      <c r="B203" s="3" t="s">
        <v>1262</v>
      </c>
      <c r="C203" s="3" t="s">
        <v>214</v>
      </c>
      <c r="D203" s="2">
        <v>110</v>
      </c>
      <c r="E203" s="2" t="s">
        <v>215</v>
      </c>
    </row>
    <row r="204" spans="1:5">
      <c r="A204" s="6">
        <v>10414</v>
      </c>
      <c r="B204" s="3" t="s">
        <v>216</v>
      </c>
      <c r="C204" s="3" t="s">
        <v>214</v>
      </c>
      <c r="D204" s="2">
        <v>110</v>
      </c>
      <c r="E204" s="2" t="s">
        <v>215</v>
      </c>
    </row>
    <row r="205" spans="1:5">
      <c r="A205" s="6">
        <v>10415</v>
      </c>
      <c r="B205" s="3" t="s">
        <v>1263</v>
      </c>
      <c r="C205" s="3" t="s">
        <v>214</v>
      </c>
      <c r="D205" s="2">
        <v>110</v>
      </c>
      <c r="E205" s="2" t="s">
        <v>215</v>
      </c>
    </row>
    <row r="206" spans="1:5">
      <c r="A206" s="6">
        <v>10416</v>
      </c>
      <c r="B206" s="3" t="s">
        <v>218</v>
      </c>
      <c r="C206" s="3" t="s">
        <v>214</v>
      </c>
      <c r="D206" s="2">
        <v>110</v>
      </c>
      <c r="E206" s="2" t="s">
        <v>215</v>
      </c>
    </row>
    <row r="207" spans="1:5">
      <c r="A207" s="6">
        <v>10417</v>
      </c>
      <c r="B207" s="3" t="s">
        <v>134</v>
      </c>
      <c r="C207" s="3" t="s">
        <v>214</v>
      </c>
      <c r="D207" s="2">
        <v>110</v>
      </c>
      <c r="E207" s="2" t="s">
        <v>215</v>
      </c>
    </row>
    <row r="208" spans="1:5">
      <c r="A208" s="6">
        <v>10422</v>
      </c>
      <c r="B208" s="3" t="s">
        <v>219</v>
      </c>
      <c r="C208" s="3" t="s">
        <v>214</v>
      </c>
      <c r="D208" s="2">
        <v>110</v>
      </c>
      <c r="E208" s="2" t="s">
        <v>215</v>
      </c>
    </row>
    <row r="209" spans="1:5">
      <c r="A209" s="6">
        <v>10423</v>
      </c>
      <c r="B209" s="3" t="s">
        <v>220</v>
      </c>
      <c r="C209" s="3" t="s">
        <v>214</v>
      </c>
      <c r="D209" s="2">
        <v>110</v>
      </c>
      <c r="E209" s="2" t="s">
        <v>215</v>
      </c>
    </row>
    <row r="210" spans="1:5">
      <c r="A210" s="6">
        <v>10426</v>
      </c>
      <c r="B210" s="3" t="s">
        <v>1264</v>
      </c>
      <c r="C210" s="3" t="s">
        <v>214</v>
      </c>
      <c r="D210" s="2">
        <v>110</v>
      </c>
      <c r="E210" s="2" t="s">
        <v>215</v>
      </c>
    </row>
    <row r="211" spans="1:5">
      <c r="A211" s="6">
        <v>10430</v>
      </c>
      <c r="B211" s="3" t="s">
        <v>221</v>
      </c>
      <c r="C211" s="3" t="s">
        <v>214</v>
      </c>
      <c r="D211" s="2">
        <v>110</v>
      </c>
      <c r="E211" s="2" t="s">
        <v>215</v>
      </c>
    </row>
    <row r="212" spans="1:5">
      <c r="A212" s="6">
        <v>10435</v>
      </c>
      <c r="B212" s="3" t="s">
        <v>222</v>
      </c>
      <c r="C212" s="3" t="s">
        <v>223</v>
      </c>
      <c r="D212" s="2">
        <v>115</v>
      </c>
      <c r="E212" s="2" t="s">
        <v>215</v>
      </c>
    </row>
    <row r="213" spans="1:5">
      <c r="A213" s="6">
        <v>10436</v>
      </c>
      <c r="B213" s="3" t="s">
        <v>224</v>
      </c>
      <c r="C213" s="3" t="s">
        <v>223</v>
      </c>
      <c r="D213" s="2">
        <v>115</v>
      </c>
      <c r="E213" s="2" t="s">
        <v>215</v>
      </c>
    </row>
    <row r="214" spans="1:5">
      <c r="A214" s="6">
        <v>10438</v>
      </c>
      <c r="B214" s="3" t="s">
        <v>225</v>
      </c>
      <c r="C214" s="3" t="s">
        <v>223</v>
      </c>
      <c r="D214" s="2">
        <v>115</v>
      </c>
      <c r="E214" s="2" t="s">
        <v>215</v>
      </c>
    </row>
    <row r="215" spans="1:5">
      <c r="A215" s="6">
        <v>10439</v>
      </c>
      <c r="B215" s="3" t="s">
        <v>226</v>
      </c>
      <c r="C215" s="3" t="s">
        <v>223</v>
      </c>
      <c r="D215" s="2">
        <v>115</v>
      </c>
      <c r="E215" s="2" t="s">
        <v>215</v>
      </c>
    </row>
    <row r="216" spans="1:5">
      <c r="A216" s="6">
        <v>10440</v>
      </c>
      <c r="B216" s="3" t="s">
        <v>227</v>
      </c>
      <c r="C216" s="3" t="s">
        <v>223</v>
      </c>
      <c r="D216" s="2">
        <v>115</v>
      </c>
      <c r="E216" s="2" t="s">
        <v>215</v>
      </c>
    </row>
    <row r="217" spans="1:5">
      <c r="A217" s="6">
        <v>10443</v>
      </c>
      <c r="B217" s="3" t="s">
        <v>228</v>
      </c>
      <c r="C217" s="3" t="s">
        <v>223</v>
      </c>
      <c r="D217" s="2">
        <v>115</v>
      </c>
      <c r="E217" s="2" t="s">
        <v>215</v>
      </c>
    </row>
    <row r="218" spans="1:5">
      <c r="A218" s="6">
        <v>10444</v>
      </c>
      <c r="B218" s="3" t="s">
        <v>229</v>
      </c>
      <c r="C218" s="3" t="s">
        <v>223</v>
      </c>
      <c r="D218" s="2">
        <v>115</v>
      </c>
      <c r="E218" s="2" t="s">
        <v>215</v>
      </c>
    </row>
    <row r="219" spans="1:5">
      <c r="A219" s="6">
        <v>10446</v>
      </c>
      <c r="B219" s="3" t="s">
        <v>230</v>
      </c>
      <c r="C219" s="3" t="s">
        <v>223</v>
      </c>
      <c r="D219" s="2">
        <v>115</v>
      </c>
      <c r="E219" s="2" t="s">
        <v>215</v>
      </c>
    </row>
    <row r="220" spans="1:5">
      <c r="A220" s="6">
        <v>10447</v>
      </c>
      <c r="B220" s="3" t="s">
        <v>231</v>
      </c>
      <c r="C220" s="3" t="s">
        <v>223</v>
      </c>
      <c r="D220" s="2">
        <v>115</v>
      </c>
      <c r="E220" s="2" t="s">
        <v>215</v>
      </c>
    </row>
    <row r="221" spans="1:5">
      <c r="A221" s="6">
        <v>10451</v>
      </c>
      <c r="B221" s="3" t="s">
        <v>232</v>
      </c>
      <c r="C221" s="3" t="s">
        <v>223</v>
      </c>
      <c r="D221" s="2">
        <v>115</v>
      </c>
      <c r="E221" s="2" t="s">
        <v>215</v>
      </c>
    </row>
    <row r="222" spans="1:5">
      <c r="A222" s="6">
        <v>10453</v>
      </c>
      <c r="B222" s="3" t="s">
        <v>233</v>
      </c>
      <c r="C222" s="3" t="s">
        <v>223</v>
      </c>
      <c r="D222" s="2">
        <v>115</v>
      </c>
      <c r="E222" s="2" t="s">
        <v>215</v>
      </c>
    </row>
    <row r="223" spans="1:5">
      <c r="A223" s="6">
        <v>10454</v>
      </c>
      <c r="B223" s="3" t="s">
        <v>234</v>
      </c>
      <c r="C223" s="3" t="s">
        <v>223</v>
      </c>
      <c r="D223" s="2">
        <v>115</v>
      </c>
      <c r="E223" s="2" t="s">
        <v>215</v>
      </c>
    </row>
    <row r="224" spans="1:5">
      <c r="A224" s="6">
        <v>10455</v>
      </c>
      <c r="B224" s="3" t="s">
        <v>235</v>
      </c>
      <c r="C224" s="3" t="s">
        <v>223</v>
      </c>
      <c r="D224" s="2">
        <v>115</v>
      </c>
      <c r="E224" s="2" t="s">
        <v>215</v>
      </c>
    </row>
    <row r="225" spans="1:5">
      <c r="A225" s="6">
        <v>10459</v>
      </c>
      <c r="B225" s="3" t="s">
        <v>236</v>
      </c>
      <c r="C225" s="3" t="s">
        <v>223</v>
      </c>
      <c r="D225" s="2">
        <v>115</v>
      </c>
      <c r="E225" s="2" t="s">
        <v>215</v>
      </c>
    </row>
    <row r="226" spans="1:5">
      <c r="A226" s="6">
        <v>10461</v>
      </c>
      <c r="B226" s="3" t="s">
        <v>1346</v>
      </c>
      <c r="C226" s="3" t="s">
        <v>214</v>
      </c>
      <c r="D226" s="2">
        <v>110</v>
      </c>
      <c r="E226" s="2" t="s">
        <v>215</v>
      </c>
    </row>
    <row r="227" spans="1:5">
      <c r="A227" s="6">
        <v>10462</v>
      </c>
      <c r="B227" s="3" t="s">
        <v>237</v>
      </c>
      <c r="C227" s="3" t="s">
        <v>214</v>
      </c>
      <c r="D227" s="2">
        <v>110</v>
      </c>
      <c r="E227" s="2" t="s">
        <v>215</v>
      </c>
    </row>
    <row r="228" spans="1:5">
      <c r="A228" s="6">
        <v>10463</v>
      </c>
      <c r="B228" s="3" t="s">
        <v>238</v>
      </c>
      <c r="C228" s="3" t="s">
        <v>214</v>
      </c>
      <c r="D228" s="2">
        <v>110</v>
      </c>
      <c r="E228" s="2" t="s">
        <v>215</v>
      </c>
    </row>
    <row r="229" spans="1:5">
      <c r="A229" s="6">
        <v>10465</v>
      </c>
      <c r="B229" s="3" t="s">
        <v>239</v>
      </c>
      <c r="C229" s="3" t="s">
        <v>214</v>
      </c>
      <c r="D229" s="2">
        <v>110</v>
      </c>
      <c r="E229" s="2" t="s">
        <v>215</v>
      </c>
    </row>
    <row r="230" spans="1:5">
      <c r="A230" s="6">
        <v>10469</v>
      </c>
      <c r="B230" s="3" t="s">
        <v>240</v>
      </c>
      <c r="C230" s="3" t="s">
        <v>214</v>
      </c>
      <c r="D230" s="2">
        <v>110</v>
      </c>
      <c r="E230" s="2" t="s">
        <v>215</v>
      </c>
    </row>
    <row r="231" spans="1:5">
      <c r="A231" s="6">
        <v>10471</v>
      </c>
      <c r="B231" s="3" t="s">
        <v>1265</v>
      </c>
      <c r="C231" s="3" t="s">
        <v>214</v>
      </c>
      <c r="D231" s="2">
        <v>110</v>
      </c>
      <c r="E231" s="2" t="s">
        <v>215</v>
      </c>
    </row>
    <row r="232" spans="1:5">
      <c r="A232" s="6">
        <v>10475</v>
      </c>
      <c r="B232" s="3" t="s">
        <v>241</v>
      </c>
      <c r="C232" s="3" t="s">
        <v>214</v>
      </c>
      <c r="D232" s="2">
        <v>110</v>
      </c>
      <c r="E232" s="2" t="s">
        <v>215</v>
      </c>
    </row>
    <row r="233" spans="1:5">
      <c r="A233" s="6">
        <v>10482</v>
      </c>
      <c r="B233" s="3" t="s">
        <v>242</v>
      </c>
      <c r="C233" s="3" t="s">
        <v>243</v>
      </c>
      <c r="D233" s="2">
        <v>102</v>
      </c>
      <c r="E233" s="2" t="s">
        <v>215</v>
      </c>
    </row>
    <row r="234" spans="1:5">
      <c r="A234" s="6">
        <v>10484</v>
      </c>
      <c r="B234" s="3" t="s">
        <v>244</v>
      </c>
      <c r="C234" s="3" t="s">
        <v>243</v>
      </c>
      <c r="D234" s="2">
        <v>102</v>
      </c>
      <c r="E234" s="2" t="s">
        <v>215</v>
      </c>
    </row>
    <row r="235" spans="1:5">
      <c r="A235" s="6">
        <v>10487</v>
      </c>
      <c r="B235" s="3" t="s">
        <v>245</v>
      </c>
      <c r="C235" s="3" t="s">
        <v>243</v>
      </c>
      <c r="D235" s="2">
        <v>102</v>
      </c>
      <c r="E235" s="2" t="s">
        <v>215</v>
      </c>
    </row>
    <row r="236" spans="1:5">
      <c r="A236" s="6">
        <v>10488</v>
      </c>
      <c r="B236" s="3" t="s">
        <v>24</v>
      </c>
      <c r="C236" s="3" t="s">
        <v>243</v>
      </c>
      <c r="D236" s="2">
        <v>102</v>
      </c>
      <c r="E236" s="2" t="s">
        <v>215</v>
      </c>
    </row>
    <row r="237" spans="1:5">
      <c r="A237" s="6">
        <v>10490</v>
      </c>
      <c r="B237" s="3" t="s">
        <v>246</v>
      </c>
      <c r="C237" s="3" t="s">
        <v>243</v>
      </c>
      <c r="D237" s="2">
        <v>102</v>
      </c>
      <c r="E237" s="2" t="s">
        <v>215</v>
      </c>
    </row>
    <row r="238" spans="1:5">
      <c r="A238" s="6">
        <v>10495</v>
      </c>
      <c r="B238" s="3" t="s">
        <v>247</v>
      </c>
      <c r="C238" s="3" t="s">
        <v>248</v>
      </c>
      <c r="D238" s="2">
        <v>103</v>
      </c>
      <c r="E238" s="2" t="s">
        <v>215</v>
      </c>
    </row>
    <row r="239" spans="1:5">
      <c r="A239" s="6">
        <v>10496</v>
      </c>
      <c r="B239" s="3" t="s">
        <v>249</v>
      </c>
      <c r="C239" s="3" t="s">
        <v>248</v>
      </c>
      <c r="D239" s="2">
        <v>103</v>
      </c>
      <c r="E239" s="2" t="s">
        <v>215</v>
      </c>
    </row>
    <row r="240" spans="1:5">
      <c r="A240" s="6">
        <v>10497</v>
      </c>
      <c r="B240" s="3" t="s">
        <v>250</v>
      </c>
      <c r="C240" s="3" t="s">
        <v>248</v>
      </c>
      <c r="D240" s="2">
        <v>103</v>
      </c>
      <c r="E240" s="2" t="s">
        <v>215</v>
      </c>
    </row>
    <row r="241" spans="1:5">
      <c r="A241" s="6">
        <v>10499</v>
      </c>
      <c r="B241" s="3" t="s">
        <v>251</v>
      </c>
      <c r="C241" s="3" t="s">
        <v>248</v>
      </c>
      <c r="D241" s="2">
        <v>103</v>
      </c>
      <c r="E241" s="2" t="s">
        <v>215</v>
      </c>
    </row>
    <row r="242" spans="1:5">
      <c r="A242" s="6">
        <v>10503</v>
      </c>
      <c r="B242" s="3" t="s">
        <v>167</v>
      </c>
      <c r="C242" s="3" t="s">
        <v>248</v>
      </c>
      <c r="D242" s="2">
        <v>103</v>
      </c>
      <c r="E242" s="2" t="s">
        <v>215</v>
      </c>
    </row>
    <row r="243" spans="1:5">
      <c r="A243" s="6">
        <v>10510</v>
      </c>
      <c r="B243" s="3" t="s">
        <v>1266</v>
      </c>
      <c r="C243" s="3" t="s">
        <v>223</v>
      </c>
      <c r="D243" s="2">
        <v>115</v>
      </c>
      <c r="E243" s="2" t="s">
        <v>215</v>
      </c>
    </row>
    <row r="244" spans="1:5">
      <c r="A244" s="6">
        <v>10511</v>
      </c>
      <c r="B244" s="3" t="s">
        <v>1330</v>
      </c>
      <c r="C244" s="3" t="s">
        <v>223</v>
      </c>
      <c r="D244" s="2">
        <v>115</v>
      </c>
      <c r="E244" s="2" t="s">
        <v>215</v>
      </c>
    </row>
    <row r="245" spans="1:5">
      <c r="A245" s="6">
        <v>10512</v>
      </c>
      <c r="B245" s="3" t="s">
        <v>252</v>
      </c>
      <c r="C245" s="3" t="s">
        <v>223</v>
      </c>
      <c r="D245" s="2">
        <v>115</v>
      </c>
      <c r="E245" s="2" t="s">
        <v>215</v>
      </c>
    </row>
    <row r="246" spans="1:5">
      <c r="A246" s="6">
        <v>10513</v>
      </c>
      <c r="B246" s="3" t="s">
        <v>1267</v>
      </c>
      <c r="C246" s="3" t="s">
        <v>223</v>
      </c>
      <c r="D246" s="2">
        <v>115</v>
      </c>
      <c r="E246" s="2" t="s">
        <v>215</v>
      </c>
    </row>
    <row r="247" spans="1:5">
      <c r="A247" s="6">
        <v>10514</v>
      </c>
      <c r="B247" s="3" t="s">
        <v>1268</v>
      </c>
      <c r="C247" s="3" t="s">
        <v>223</v>
      </c>
      <c r="D247" s="2">
        <v>115</v>
      </c>
      <c r="E247" s="2" t="s">
        <v>215</v>
      </c>
    </row>
    <row r="248" spans="1:5">
      <c r="A248" s="6">
        <v>10515</v>
      </c>
      <c r="B248" s="3" t="s">
        <v>253</v>
      </c>
      <c r="C248" s="3" t="s">
        <v>223</v>
      </c>
      <c r="D248" s="2">
        <v>115</v>
      </c>
      <c r="E248" s="2" t="s">
        <v>215</v>
      </c>
    </row>
    <row r="249" spans="1:5">
      <c r="A249" s="6">
        <v>10517</v>
      </c>
      <c r="B249" s="3" t="s">
        <v>254</v>
      </c>
      <c r="C249" s="3" t="s">
        <v>223</v>
      </c>
      <c r="D249" s="2">
        <v>115</v>
      </c>
      <c r="E249" s="2" t="s">
        <v>215</v>
      </c>
    </row>
    <row r="250" spans="1:5">
      <c r="A250" s="6">
        <v>10519</v>
      </c>
      <c r="B250" s="3" t="s">
        <v>255</v>
      </c>
      <c r="C250" s="3" t="s">
        <v>223</v>
      </c>
      <c r="D250" s="2">
        <v>115</v>
      </c>
      <c r="E250" s="2" t="s">
        <v>215</v>
      </c>
    </row>
    <row r="251" spans="1:5">
      <c r="A251" s="6">
        <v>10521</v>
      </c>
      <c r="B251" s="3" t="s">
        <v>256</v>
      </c>
      <c r="C251" s="3" t="s">
        <v>223</v>
      </c>
      <c r="D251" s="2">
        <v>115</v>
      </c>
      <c r="E251" s="2" t="s">
        <v>215</v>
      </c>
    </row>
    <row r="252" spans="1:5">
      <c r="A252" s="6">
        <v>10522</v>
      </c>
      <c r="B252" s="3" t="s">
        <v>257</v>
      </c>
      <c r="C252" s="3" t="s">
        <v>223</v>
      </c>
      <c r="D252" s="2">
        <v>115</v>
      </c>
      <c r="E252" s="2" t="s">
        <v>215</v>
      </c>
    </row>
    <row r="253" spans="1:5">
      <c r="A253" s="6">
        <v>10524</v>
      </c>
      <c r="B253" s="3" t="s">
        <v>258</v>
      </c>
      <c r="C253" s="3" t="s">
        <v>214</v>
      </c>
      <c r="D253" s="2">
        <v>110</v>
      </c>
      <c r="E253" s="2" t="s">
        <v>215</v>
      </c>
    </row>
    <row r="254" spans="1:5">
      <c r="A254" s="6">
        <v>10526</v>
      </c>
      <c r="B254" s="3" t="s">
        <v>259</v>
      </c>
      <c r="C254" s="3" t="s">
        <v>214</v>
      </c>
      <c r="D254" s="2">
        <v>110</v>
      </c>
      <c r="E254" s="2" t="s">
        <v>215</v>
      </c>
    </row>
    <row r="255" spans="1:5">
      <c r="A255" s="6">
        <v>10527</v>
      </c>
      <c r="B255" s="3" t="s">
        <v>260</v>
      </c>
      <c r="C255" s="3" t="s">
        <v>214</v>
      </c>
      <c r="D255" s="2">
        <v>110</v>
      </c>
      <c r="E255" s="2" t="s">
        <v>215</v>
      </c>
    </row>
    <row r="256" spans="1:5">
      <c r="A256" s="6">
        <v>10530</v>
      </c>
      <c r="B256" s="3" t="s">
        <v>261</v>
      </c>
      <c r="C256" s="3" t="s">
        <v>214</v>
      </c>
      <c r="D256" s="2">
        <v>110</v>
      </c>
      <c r="E256" s="2" t="s">
        <v>215</v>
      </c>
    </row>
    <row r="257" spans="1:5">
      <c r="A257" s="6">
        <v>10532</v>
      </c>
      <c r="B257" s="3" t="s">
        <v>1269</v>
      </c>
      <c r="C257" s="3" t="s">
        <v>214</v>
      </c>
      <c r="D257" s="2">
        <v>110</v>
      </c>
      <c r="E257" s="2" t="s">
        <v>215</v>
      </c>
    </row>
    <row r="258" spans="1:5">
      <c r="A258" s="6">
        <v>10535</v>
      </c>
      <c r="B258" s="3" t="s">
        <v>262</v>
      </c>
      <c r="C258" s="3" t="s">
        <v>263</v>
      </c>
      <c r="D258" s="2">
        <v>108</v>
      </c>
      <c r="E258" s="2" t="s">
        <v>215</v>
      </c>
    </row>
    <row r="259" spans="1:5">
      <c r="A259" s="6">
        <v>10537</v>
      </c>
      <c r="B259" s="3" t="s">
        <v>264</v>
      </c>
      <c r="C259" s="3" t="s">
        <v>263</v>
      </c>
      <c r="D259" s="2">
        <v>108</v>
      </c>
      <c r="E259" s="2" t="s">
        <v>215</v>
      </c>
    </row>
    <row r="260" spans="1:5">
      <c r="A260" s="6">
        <v>10539</v>
      </c>
      <c r="B260" s="3" t="s">
        <v>1270</v>
      </c>
      <c r="C260" s="3" t="s">
        <v>263</v>
      </c>
      <c r="D260" s="2">
        <v>108</v>
      </c>
      <c r="E260" s="2" t="s">
        <v>215</v>
      </c>
    </row>
    <row r="261" spans="1:5">
      <c r="A261" s="6">
        <v>10542</v>
      </c>
      <c r="B261" s="3" t="s">
        <v>265</v>
      </c>
      <c r="C261" s="3" t="s">
        <v>263</v>
      </c>
      <c r="D261" s="2">
        <v>108</v>
      </c>
      <c r="E261" s="2" t="s">
        <v>215</v>
      </c>
    </row>
    <row r="262" spans="1:5">
      <c r="A262" s="6">
        <v>10543</v>
      </c>
      <c r="B262" s="3" t="s">
        <v>266</v>
      </c>
      <c r="C262" s="3" t="s">
        <v>263</v>
      </c>
      <c r="D262" s="2">
        <v>108</v>
      </c>
      <c r="E262" s="2" t="s">
        <v>215</v>
      </c>
    </row>
    <row r="263" spans="1:5">
      <c r="A263" s="6">
        <v>10548</v>
      </c>
      <c r="B263" s="3" t="s">
        <v>267</v>
      </c>
      <c r="C263" s="3" t="s">
        <v>263</v>
      </c>
      <c r="D263" s="2">
        <v>108</v>
      </c>
      <c r="E263" s="2" t="s">
        <v>215</v>
      </c>
    </row>
    <row r="264" spans="1:5">
      <c r="A264" s="6">
        <v>10549</v>
      </c>
      <c r="B264" s="3" t="s">
        <v>1271</v>
      </c>
      <c r="C264" s="3" t="s">
        <v>263</v>
      </c>
      <c r="D264" s="2">
        <v>108</v>
      </c>
      <c r="E264" s="2" t="s">
        <v>215</v>
      </c>
    </row>
    <row r="265" spans="1:5">
      <c r="A265" s="6">
        <v>10554</v>
      </c>
      <c r="B265" s="3" t="s">
        <v>268</v>
      </c>
      <c r="C265" s="3" t="s">
        <v>13</v>
      </c>
      <c r="D265" s="2">
        <v>113</v>
      </c>
      <c r="E265" s="2" t="s">
        <v>215</v>
      </c>
    </row>
    <row r="266" spans="1:5">
      <c r="A266" s="6">
        <v>10555</v>
      </c>
      <c r="B266" s="3" t="s">
        <v>3</v>
      </c>
      <c r="C266" s="3" t="s">
        <v>13</v>
      </c>
      <c r="D266" s="2">
        <v>113</v>
      </c>
      <c r="E266" s="2" t="s">
        <v>215</v>
      </c>
    </row>
    <row r="267" spans="1:5">
      <c r="A267" s="6">
        <v>10556</v>
      </c>
      <c r="B267" s="3" t="s">
        <v>269</v>
      </c>
      <c r="C267" s="3" t="s">
        <v>13</v>
      </c>
      <c r="D267" s="2">
        <v>113</v>
      </c>
      <c r="E267" s="2" t="s">
        <v>215</v>
      </c>
    </row>
    <row r="268" spans="1:5">
      <c r="A268" s="6">
        <v>10559</v>
      </c>
      <c r="B268" s="3" t="s">
        <v>270</v>
      </c>
      <c r="C268" s="3" t="s">
        <v>13</v>
      </c>
      <c r="D268" s="2">
        <v>113</v>
      </c>
      <c r="E268" s="2" t="s">
        <v>215</v>
      </c>
    </row>
    <row r="269" spans="1:5">
      <c r="A269" s="6">
        <v>10560</v>
      </c>
      <c r="B269" s="3" t="s">
        <v>271</v>
      </c>
      <c r="C269" s="3" t="s">
        <v>13</v>
      </c>
      <c r="D269" s="2">
        <v>113</v>
      </c>
      <c r="E269" s="2" t="s">
        <v>215</v>
      </c>
    </row>
    <row r="270" spans="1:5">
      <c r="A270" s="6">
        <v>10563</v>
      </c>
      <c r="B270" s="3" t="s">
        <v>272</v>
      </c>
      <c r="C270" s="3" t="s">
        <v>13</v>
      </c>
      <c r="D270" s="2">
        <v>113</v>
      </c>
      <c r="E270" s="2" t="s">
        <v>215</v>
      </c>
    </row>
    <row r="271" spans="1:5">
      <c r="A271" s="6">
        <v>10565</v>
      </c>
      <c r="B271" s="3" t="s">
        <v>134</v>
      </c>
      <c r="C271" s="3" t="s">
        <v>13</v>
      </c>
      <c r="D271" s="2">
        <v>113</v>
      </c>
      <c r="E271" s="2" t="s">
        <v>215</v>
      </c>
    </row>
    <row r="272" spans="1:5">
      <c r="A272" s="6">
        <v>10567</v>
      </c>
      <c r="B272" s="3" t="s">
        <v>273</v>
      </c>
      <c r="C272" s="3" t="s">
        <v>13</v>
      </c>
      <c r="D272" s="2">
        <v>113</v>
      </c>
      <c r="E272" s="2" t="s">
        <v>215</v>
      </c>
    </row>
    <row r="273" spans="1:5">
      <c r="A273" s="6">
        <v>10570</v>
      </c>
      <c r="B273" s="3" t="s">
        <v>274</v>
      </c>
      <c r="C273" s="3" t="s">
        <v>13</v>
      </c>
      <c r="D273" s="2">
        <v>113</v>
      </c>
      <c r="E273" s="2" t="s">
        <v>215</v>
      </c>
    </row>
    <row r="274" spans="1:5">
      <c r="A274" s="6">
        <v>10572</v>
      </c>
      <c r="B274" s="3" t="s">
        <v>275</v>
      </c>
      <c r="C274" s="3" t="s">
        <v>13</v>
      </c>
      <c r="D274" s="2">
        <v>113</v>
      </c>
      <c r="E274" s="2" t="s">
        <v>215</v>
      </c>
    </row>
    <row r="275" spans="1:5">
      <c r="A275" s="6">
        <v>10574</v>
      </c>
      <c r="B275" s="3" t="s">
        <v>1272</v>
      </c>
      <c r="C275" s="3" t="s">
        <v>13</v>
      </c>
      <c r="D275" s="2">
        <v>113</v>
      </c>
      <c r="E275" s="2" t="s">
        <v>215</v>
      </c>
    </row>
    <row r="276" spans="1:5">
      <c r="A276" s="6">
        <v>10576</v>
      </c>
      <c r="B276" s="3" t="s">
        <v>274</v>
      </c>
      <c r="C276" s="3" t="s">
        <v>13</v>
      </c>
      <c r="D276" s="2">
        <v>113</v>
      </c>
      <c r="E276" s="2" t="s">
        <v>215</v>
      </c>
    </row>
    <row r="277" spans="1:5">
      <c r="A277" s="6">
        <v>10578</v>
      </c>
      <c r="B277" s="3" t="s">
        <v>1273</v>
      </c>
      <c r="C277" s="3" t="s">
        <v>13</v>
      </c>
      <c r="D277" s="2">
        <v>113</v>
      </c>
      <c r="E277" s="2" t="s">
        <v>215</v>
      </c>
    </row>
    <row r="278" spans="1:5">
      <c r="A278" s="6">
        <v>10580</v>
      </c>
      <c r="B278" s="3" t="s">
        <v>250</v>
      </c>
      <c r="C278" s="3" t="s">
        <v>13</v>
      </c>
      <c r="D278" s="2">
        <v>113</v>
      </c>
      <c r="E278" s="2" t="s">
        <v>215</v>
      </c>
    </row>
    <row r="279" spans="1:5">
      <c r="A279" s="6">
        <v>10583</v>
      </c>
      <c r="B279" s="3" t="s">
        <v>276</v>
      </c>
      <c r="C279" s="3" t="s">
        <v>13</v>
      </c>
      <c r="D279" s="2">
        <v>113</v>
      </c>
      <c r="E279" s="2" t="s">
        <v>215</v>
      </c>
    </row>
    <row r="280" spans="1:5">
      <c r="A280" s="6">
        <v>10586</v>
      </c>
      <c r="B280" s="3" t="s">
        <v>277</v>
      </c>
      <c r="C280" s="3" t="s">
        <v>13</v>
      </c>
      <c r="D280" s="2">
        <v>113</v>
      </c>
      <c r="E280" s="2" t="s">
        <v>215</v>
      </c>
    </row>
    <row r="281" spans="1:5">
      <c r="A281" s="6">
        <v>10587</v>
      </c>
      <c r="B281" s="3" t="s">
        <v>1274</v>
      </c>
      <c r="C281" s="3" t="s">
        <v>13</v>
      </c>
      <c r="D281" s="2">
        <v>113</v>
      </c>
      <c r="E281" s="2" t="s">
        <v>215</v>
      </c>
    </row>
    <row r="282" spans="1:5">
      <c r="A282" s="6">
        <v>10594</v>
      </c>
      <c r="B282" s="3" t="s">
        <v>278</v>
      </c>
      <c r="C282" s="3" t="s">
        <v>13</v>
      </c>
      <c r="D282" s="2">
        <v>113</v>
      </c>
      <c r="E282" s="2" t="s">
        <v>215</v>
      </c>
    </row>
    <row r="283" spans="1:5">
      <c r="A283" s="6">
        <v>10598</v>
      </c>
      <c r="B283" s="3" t="s">
        <v>279</v>
      </c>
      <c r="C283" s="3" t="s">
        <v>13</v>
      </c>
      <c r="D283" s="2">
        <v>113</v>
      </c>
      <c r="E283" s="2" t="s">
        <v>215</v>
      </c>
    </row>
    <row r="284" spans="1:5">
      <c r="A284" s="6">
        <v>10599</v>
      </c>
      <c r="B284" s="3" t="s">
        <v>280</v>
      </c>
      <c r="C284" s="3" t="s">
        <v>13</v>
      </c>
      <c r="D284" s="2">
        <v>113</v>
      </c>
      <c r="E284" s="2" t="s">
        <v>215</v>
      </c>
    </row>
    <row r="285" spans="1:5">
      <c r="A285" s="6">
        <v>10600</v>
      </c>
      <c r="B285" s="3" t="s">
        <v>281</v>
      </c>
      <c r="C285" s="3" t="s">
        <v>13</v>
      </c>
      <c r="D285" s="2">
        <v>113</v>
      </c>
      <c r="E285" s="2" t="s">
        <v>215</v>
      </c>
    </row>
    <row r="286" spans="1:5">
      <c r="A286" s="6">
        <v>10605</v>
      </c>
      <c r="B286" s="3" t="s">
        <v>282</v>
      </c>
      <c r="C286" s="3" t="s">
        <v>13</v>
      </c>
      <c r="D286" s="2">
        <v>113</v>
      </c>
      <c r="E286" s="2" t="s">
        <v>215</v>
      </c>
    </row>
    <row r="287" spans="1:5">
      <c r="A287" s="6">
        <v>10607</v>
      </c>
      <c r="B287" s="3" t="s">
        <v>1275</v>
      </c>
      <c r="C287" s="3" t="s">
        <v>248</v>
      </c>
      <c r="D287" s="2">
        <v>103</v>
      </c>
      <c r="E287" s="2" t="s">
        <v>215</v>
      </c>
    </row>
    <row r="288" spans="1:5">
      <c r="A288" s="6">
        <v>10608</v>
      </c>
      <c r="B288" s="3" t="s">
        <v>283</v>
      </c>
      <c r="C288" s="3" t="s">
        <v>248</v>
      </c>
      <c r="D288" s="2">
        <v>103</v>
      </c>
      <c r="E288" s="2" t="s">
        <v>215</v>
      </c>
    </row>
    <row r="289" spans="1:5">
      <c r="A289" s="6">
        <v>10609</v>
      </c>
      <c r="B289" s="3" t="s">
        <v>1276</v>
      </c>
      <c r="C289" s="3" t="s">
        <v>248</v>
      </c>
      <c r="D289" s="2">
        <v>103</v>
      </c>
      <c r="E289" s="2" t="s">
        <v>215</v>
      </c>
    </row>
    <row r="290" spans="1:5">
      <c r="A290" s="6">
        <v>10610</v>
      </c>
      <c r="B290" s="3" t="s">
        <v>284</v>
      </c>
      <c r="C290" s="3" t="s">
        <v>248</v>
      </c>
      <c r="D290" s="2">
        <v>103</v>
      </c>
      <c r="E290" s="2" t="s">
        <v>215</v>
      </c>
    </row>
    <row r="291" spans="1:5">
      <c r="A291" s="6">
        <v>10612</v>
      </c>
      <c r="B291" s="3" t="s">
        <v>1277</v>
      </c>
      <c r="C291" s="3" t="s">
        <v>248</v>
      </c>
      <c r="D291" s="2">
        <v>103</v>
      </c>
      <c r="E291" s="2" t="s">
        <v>215</v>
      </c>
    </row>
    <row r="292" spans="1:5">
      <c r="A292" s="6">
        <v>10613</v>
      </c>
      <c r="B292" s="3" t="s">
        <v>180</v>
      </c>
      <c r="C292" s="3" t="s">
        <v>248</v>
      </c>
      <c r="D292" s="2">
        <v>103</v>
      </c>
      <c r="E292" s="2" t="s">
        <v>215</v>
      </c>
    </row>
    <row r="293" spans="1:5">
      <c r="A293" s="6">
        <v>10614</v>
      </c>
      <c r="B293" s="3" t="s">
        <v>250</v>
      </c>
      <c r="C293" s="3" t="s">
        <v>248</v>
      </c>
      <c r="D293" s="2">
        <v>103</v>
      </c>
      <c r="E293" s="2" t="s">
        <v>215</v>
      </c>
    </row>
    <row r="294" spans="1:5">
      <c r="A294" s="6">
        <v>10615</v>
      </c>
      <c r="B294" s="3" t="s">
        <v>95</v>
      </c>
      <c r="C294" s="3" t="s">
        <v>248</v>
      </c>
      <c r="D294" s="2">
        <v>103</v>
      </c>
      <c r="E294" s="2" t="s">
        <v>215</v>
      </c>
    </row>
    <row r="295" spans="1:5">
      <c r="A295" s="6">
        <v>10616</v>
      </c>
      <c r="B295" s="3" t="s">
        <v>285</v>
      </c>
      <c r="C295" s="3" t="s">
        <v>248</v>
      </c>
      <c r="D295" s="2">
        <v>103</v>
      </c>
      <c r="E295" s="2" t="s">
        <v>215</v>
      </c>
    </row>
    <row r="296" spans="1:5">
      <c r="A296" s="6">
        <v>10617</v>
      </c>
      <c r="B296" s="3" t="s">
        <v>1278</v>
      </c>
      <c r="C296" s="3" t="s">
        <v>248</v>
      </c>
      <c r="D296" s="2">
        <v>103</v>
      </c>
      <c r="E296" s="2" t="s">
        <v>215</v>
      </c>
    </row>
    <row r="297" spans="1:5">
      <c r="A297" s="6">
        <v>10618</v>
      </c>
      <c r="B297" s="3" t="s">
        <v>1279</v>
      </c>
      <c r="C297" s="3" t="s">
        <v>248</v>
      </c>
      <c r="D297" s="2">
        <v>103</v>
      </c>
      <c r="E297" s="2" t="s">
        <v>215</v>
      </c>
    </row>
    <row r="298" spans="1:5">
      <c r="A298" s="6">
        <v>10624</v>
      </c>
      <c r="B298" s="3" t="s">
        <v>286</v>
      </c>
      <c r="C298" s="3" t="s">
        <v>248</v>
      </c>
      <c r="D298" s="2">
        <v>103</v>
      </c>
      <c r="E298" s="2" t="s">
        <v>215</v>
      </c>
    </row>
    <row r="299" spans="1:5">
      <c r="A299" s="6">
        <v>10630</v>
      </c>
      <c r="B299" s="3" t="s">
        <v>287</v>
      </c>
      <c r="C299" s="3" t="s">
        <v>288</v>
      </c>
      <c r="D299" s="2">
        <v>104</v>
      </c>
      <c r="E299" s="2" t="s">
        <v>215</v>
      </c>
    </row>
    <row r="300" spans="1:5">
      <c r="A300" s="6">
        <v>10633</v>
      </c>
      <c r="B300" s="3" t="s">
        <v>289</v>
      </c>
      <c r="C300" s="3" t="s">
        <v>248</v>
      </c>
      <c r="D300" s="2">
        <v>103</v>
      </c>
      <c r="E300" s="2" t="s">
        <v>215</v>
      </c>
    </row>
    <row r="301" spans="1:5">
      <c r="A301" s="6">
        <v>10636</v>
      </c>
      <c r="B301" s="3" t="s">
        <v>290</v>
      </c>
      <c r="C301" s="3" t="s">
        <v>263</v>
      </c>
      <c r="D301" s="2">
        <v>108</v>
      </c>
      <c r="E301" s="2" t="s">
        <v>215</v>
      </c>
    </row>
    <row r="302" spans="1:5">
      <c r="A302" s="6">
        <v>10637</v>
      </c>
      <c r="B302" s="3" t="s">
        <v>291</v>
      </c>
      <c r="C302" s="3" t="s">
        <v>263</v>
      </c>
      <c r="D302" s="2">
        <v>108</v>
      </c>
      <c r="E302" s="2" t="s">
        <v>215</v>
      </c>
    </row>
    <row r="303" spans="1:5">
      <c r="A303" s="6">
        <v>10643</v>
      </c>
      <c r="B303" s="3" t="s">
        <v>1390</v>
      </c>
      <c r="C303" s="3" t="s">
        <v>263</v>
      </c>
      <c r="D303" s="2">
        <v>108</v>
      </c>
      <c r="E303" s="2" t="s">
        <v>215</v>
      </c>
    </row>
    <row r="304" spans="1:5">
      <c r="A304" s="6">
        <v>10644</v>
      </c>
      <c r="B304" s="3" t="s">
        <v>1280</v>
      </c>
      <c r="C304" s="3"/>
      <c r="D304" s="2">
        <v>4</v>
      </c>
      <c r="E304" s="2"/>
    </row>
    <row r="305" spans="1:5">
      <c r="A305" s="6">
        <v>10645</v>
      </c>
      <c r="B305" s="3" t="s">
        <v>292</v>
      </c>
      <c r="C305" s="3" t="s">
        <v>263</v>
      </c>
      <c r="D305" s="2">
        <v>108</v>
      </c>
      <c r="E305" s="2" t="s">
        <v>215</v>
      </c>
    </row>
    <row r="306" spans="1:5">
      <c r="A306" s="6">
        <v>10646</v>
      </c>
      <c r="B306" s="3" t="s">
        <v>1281</v>
      </c>
      <c r="C306" s="3" t="s">
        <v>263</v>
      </c>
      <c r="D306" s="2">
        <v>108</v>
      </c>
      <c r="E306" s="2" t="s">
        <v>215</v>
      </c>
    </row>
    <row r="307" spans="1:5">
      <c r="A307" s="6">
        <v>10647</v>
      </c>
      <c r="B307" s="3" t="s">
        <v>293</v>
      </c>
      <c r="C307" s="3" t="s">
        <v>263</v>
      </c>
      <c r="D307" s="2">
        <v>108</v>
      </c>
      <c r="E307" s="2" t="s">
        <v>215</v>
      </c>
    </row>
    <row r="308" spans="1:5">
      <c r="A308" s="6">
        <v>10648</v>
      </c>
      <c r="B308" s="3" t="s">
        <v>1282</v>
      </c>
      <c r="C308" s="3" t="s">
        <v>263</v>
      </c>
      <c r="D308" s="2">
        <v>108</v>
      </c>
      <c r="E308" s="2" t="s">
        <v>215</v>
      </c>
    </row>
    <row r="309" spans="1:5">
      <c r="A309" s="6">
        <v>10650</v>
      </c>
      <c r="B309" s="3" t="s">
        <v>1283</v>
      </c>
      <c r="C309" s="3" t="s">
        <v>263</v>
      </c>
      <c r="D309" s="2">
        <v>108</v>
      </c>
      <c r="E309" s="2" t="s">
        <v>215</v>
      </c>
    </row>
    <row r="310" spans="1:5">
      <c r="A310" s="6">
        <v>10651</v>
      </c>
      <c r="B310" s="3" t="s">
        <v>294</v>
      </c>
      <c r="C310" s="3" t="s">
        <v>263</v>
      </c>
      <c r="D310" s="2">
        <v>108</v>
      </c>
      <c r="E310" s="2" t="s">
        <v>215</v>
      </c>
    </row>
    <row r="311" spans="1:5">
      <c r="A311" s="6">
        <v>10652</v>
      </c>
      <c r="B311" s="3" t="s">
        <v>1284</v>
      </c>
      <c r="C311" s="3" t="s">
        <v>263</v>
      </c>
      <c r="D311" s="2">
        <v>108</v>
      </c>
      <c r="E311" s="2" t="s">
        <v>215</v>
      </c>
    </row>
    <row r="312" spans="1:5">
      <c r="A312" s="6">
        <v>10653</v>
      </c>
      <c r="B312" s="3" t="s">
        <v>1285</v>
      </c>
      <c r="C312" s="3" t="s">
        <v>263</v>
      </c>
      <c r="D312" s="2">
        <v>108</v>
      </c>
      <c r="E312" s="2" t="s">
        <v>215</v>
      </c>
    </row>
    <row r="313" spans="1:5">
      <c r="A313" s="6">
        <v>10654</v>
      </c>
      <c r="B313" s="3" t="s">
        <v>1286</v>
      </c>
      <c r="C313" s="3" t="s">
        <v>263</v>
      </c>
      <c r="D313" s="2">
        <v>108</v>
      </c>
      <c r="E313" s="2" t="s">
        <v>215</v>
      </c>
    </row>
    <row r="314" spans="1:5">
      <c r="A314" s="6">
        <v>10655</v>
      </c>
      <c r="B314" s="3" t="s">
        <v>295</v>
      </c>
      <c r="C314" s="3" t="s">
        <v>263</v>
      </c>
      <c r="D314" s="2">
        <v>108</v>
      </c>
      <c r="E314" s="2" t="s">
        <v>215</v>
      </c>
    </row>
    <row r="315" spans="1:5">
      <c r="A315" s="6">
        <v>10661</v>
      </c>
      <c r="B315" s="3" t="s">
        <v>296</v>
      </c>
      <c r="C315" s="3" t="s">
        <v>288</v>
      </c>
      <c r="D315" s="2">
        <v>104</v>
      </c>
      <c r="E315" s="2" t="s">
        <v>215</v>
      </c>
    </row>
    <row r="316" spans="1:5">
      <c r="A316" s="6">
        <v>10663</v>
      </c>
      <c r="B316" s="3" t="s">
        <v>297</v>
      </c>
      <c r="C316" s="3" t="s">
        <v>288</v>
      </c>
      <c r="D316" s="2">
        <v>104</v>
      </c>
      <c r="E316" s="2" t="s">
        <v>215</v>
      </c>
    </row>
    <row r="317" spans="1:5">
      <c r="A317" s="6">
        <v>10664</v>
      </c>
      <c r="B317" s="3" t="s">
        <v>1287</v>
      </c>
      <c r="C317" s="3" t="s">
        <v>288</v>
      </c>
      <c r="D317" s="2">
        <v>104</v>
      </c>
      <c r="E317" s="2" t="s">
        <v>215</v>
      </c>
    </row>
    <row r="318" spans="1:5">
      <c r="A318" s="6">
        <v>10665</v>
      </c>
      <c r="B318" s="3" t="s">
        <v>298</v>
      </c>
      <c r="C318" s="3" t="s">
        <v>288</v>
      </c>
      <c r="D318" s="2">
        <v>104</v>
      </c>
      <c r="E318" s="2" t="s">
        <v>215</v>
      </c>
    </row>
    <row r="319" spans="1:5">
      <c r="A319" s="6">
        <v>10666</v>
      </c>
      <c r="B319" s="3" t="s">
        <v>299</v>
      </c>
      <c r="C319" s="3" t="s">
        <v>288</v>
      </c>
      <c r="D319" s="2">
        <v>104</v>
      </c>
      <c r="E319" s="2" t="s">
        <v>215</v>
      </c>
    </row>
    <row r="320" spans="1:5">
      <c r="A320" s="6">
        <v>10667</v>
      </c>
      <c r="B320" s="3" t="s">
        <v>300</v>
      </c>
      <c r="C320" s="3" t="s">
        <v>288</v>
      </c>
      <c r="D320" s="2">
        <v>104</v>
      </c>
      <c r="E320" s="2" t="s">
        <v>215</v>
      </c>
    </row>
    <row r="321" spans="1:5">
      <c r="A321" s="6">
        <v>10668</v>
      </c>
      <c r="B321" s="3" t="s">
        <v>301</v>
      </c>
      <c r="C321" s="3" t="s">
        <v>288</v>
      </c>
      <c r="D321" s="2">
        <v>104</v>
      </c>
      <c r="E321" s="2" t="s">
        <v>215</v>
      </c>
    </row>
    <row r="322" spans="1:5">
      <c r="A322" s="6">
        <v>10671</v>
      </c>
      <c r="B322" s="3" t="s">
        <v>302</v>
      </c>
      <c r="C322" s="3" t="s">
        <v>288</v>
      </c>
      <c r="D322" s="2">
        <v>104</v>
      </c>
      <c r="E322" s="2" t="s">
        <v>215</v>
      </c>
    </row>
    <row r="323" spans="1:5">
      <c r="A323" s="6">
        <v>10672</v>
      </c>
      <c r="B323" s="3" t="s">
        <v>303</v>
      </c>
      <c r="C323" s="3" t="s">
        <v>288</v>
      </c>
      <c r="D323" s="2">
        <v>104</v>
      </c>
      <c r="E323" s="2" t="s">
        <v>215</v>
      </c>
    </row>
    <row r="324" spans="1:5">
      <c r="A324" s="6">
        <v>10675</v>
      </c>
      <c r="B324" s="3" t="s">
        <v>165</v>
      </c>
      <c r="C324" s="3" t="s">
        <v>288</v>
      </c>
      <c r="D324" s="2">
        <v>104</v>
      </c>
      <c r="E324" s="2" t="s">
        <v>215</v>
      </c>
    </row>
    <row r="325" spans="1:5">
      <c r="A325" s="6">
        <v>10677</v>
      </c>
      <c r="B325" s="3" t="s">
        <v>1288</v>
      </c>
      <c r="C325" s="3" t="s">
        <v>288</v>
      </c>
      <c r="D325" s="2">
        <v>104</v>
      </c>
      <c r="E325" s="2" t="s">
        <v>215</v>
      </c>
    </row>
    <row r="326" spans="1:5">
      <c r="A326" s="6">
        <v>10678</v>
      </c>
      <c r="B326" s="3" t="s">
        <v>304</v>
      </c>
      <c r="C326" s="3" t="s">
        <v>288</v>
      </c>
      <c r="D326" s="2">
        <v>104</v>
      </c>
      <c r="E326" s="2" t="s">
        <v>215</v>
      </c>
    </row>
    <row r="327" spans="1:5">
      <c r="A327" s="6">
        <v>10684</v>
      </c>
      <c r="B327" s="3" t="s">
        <v>305</v>
      </c>
      <c r="C327" s="3" t="s">
        <v>288</v>
      </c>
      <c r="D327" s="2">
        <v>104</v>
      </c>
      <c r="E327" s="2" t="s">
        <v>215</v>
      </c>
    </row>
    <row r="328" spans="1:5">
      <c r="A328" s="6">
        <v>10685</v>
      </c>
      <c r="B328" s="3" t="s">
        <v>1107</v>
      </c>
      <c r="C328" s="3" t="s">
        <v>288</v>
      </c>
      <c r="D328" s="2">
        <v>104</v>
      </c>
      <c r="E328" s="2" t="s">
        <v>215</v>
      </c>
    </row>
    <row r="329" spans="1:5">
      <c r="A329" s="6">
        <v>10690</v>
      </c>
      <c r="B329" s="3" t="s">
        <v>1289</v>
      </c>
      <c r="C329" s="3" t="s">
        <v>12</v>
      </c>
      <c r="D329" s="2">
        <v>106</v>
      </c>
      <c r="E329" s="2" t="s">
        <v>215</v>
      </c>
    </row>
    <row r="330" spans="1:5">
      <c r="A330" s="6">
        <v>10698</v>
      </c>
      <c r="B330" s="3" t="s">
        <v>306</v>
      </c>
      <c r="C330" s="3" t="s">
        <v>12</v>
      </c>
      <c r="D330" s="2">
        <v>106</v>
      </c>
      <c r="E330" s="2" t="s">
        <v>215</v>
      </c>
    </row>
    <row r="331" spans="1:5">
      <c r="A331" s="6">
        <v>10699</v>
      </c>
      <c r="B331" s="3" t="s">
        <v>307</v>
      </c>
      <c r="C331" s="3" t="s">
        <v>12</v>
      </c>
      <c r="D331" s="2">
        <v>106</v>
      </c>
      <c r="E331" s="2" t="s">
        <v>215</v>
      </c>
    </row>
    <row r="332" spans="1:5">
      <c r="A332" s="6">
        <v>10700</v>
      </c>
      <c r="B332" s="3" t="s">
        <v>274</v>
      </c>
      <c r="C332" s="3" t="s">
        <v>12</v>
      </c>
      <c r="D332" s="2">
        <v>106</v>
      </c>
      <c r="E332" s="2" t="s">
        <v>215</v>
      </c>
    </row>
    <row r="333" spans="1:5">
      <c r="A333" s="6">
        <v>10701</v>
      </c>
      <c r="B333" s="3" t="s">
        <v>308</v>
      </c>
      <c r="C333" s="3" t="s">
        <v>12</v>
      </c>
      <c r="D333" s="2">
        <v>106</v>
      </c>
      <c r="E333" s="2" t="s">
        <v>215</v>
      </c>
    </row>
    <row r="334" spans="1:5">
      <c r="A334" s="6">
        <v>10702</v>
      </c>
      <c r="B334" s="3" t="s">
        <v>309</v>
      </c>
      <c r="C334" s="3" t="s">
        <v>12</v>
      </c>
      <c r="D334" s="2">
        <v>106</v>
      </c>
      <c r="E334" s="2" t="s">
        <v>215</v>
      </c>
    </row>
    <row r="335" spans="1:5">
      <c r="A335" s="6">
        <v>10703</v>
      </c>
      <c r="B335" s="3" t="s">
        <v>95</v>
      </c>
      <c r="C335" s="3" t="s">
        <v>12</v>
      </c>
      <c r="D335" s="2">
        <v>106</v>
      </c>
      <c r="E335" s="2" t="s">
        <v>215</v>
      </c>
    </row>
    <row r="336" spans="1:5">
      <c r="A336" s="6">
        <v>10706</v>
      </c>
      <c r="B336" s="3" t="s">
        <v>304</v>
      </c>
      <c r="C336" s="3" t="s">
        <v>12</v>
      </c>
      <c r="D336" s="2">
        <v>106</v>
      </c>
      <c r="E336" s="2" t="s">
        <v>215</v>
      </c>
    </row>
    <row r="337" spans="1:5">
      <c r="A337" s="6">
        <v>10707</v>
      </c>
      <c r="B337" s="3" t="s">
        <v>310</v>
      </c>
      <c r="C337" s="3" t="s">
        <v>12</v>
      </c>
      <c r="D337" s="2">
        <v>106</v>
      </c>
      <c r="E337" s="2" t="s">
        <v>215</v>
      </c>
    </row>
    <row r="338" spans="1:5">
      <c r="A338" s="6">
        <v>10708</v>
      </c>
      <c r="B338" s="3" t="s">
        <v>311</v>
      </c>
      <c r="C338" s="3" t="s">
        <v>12</v>
      </c>
      <c r="D338" s="2">
        <v>106</v>
      </c>
      <c r="E338" s="2" t="s">
        <v>215</v>
      </c>
    </row>
    <row r="339" spans="1:5">
      <c r="A339" s="6">
        <v>10709</v>
      </c>
      <c r="B339" s="3" t="s">
        <v>312</v>
      </c>
      <c r="C339" s="3" t="s">
        <v>12</v>
      </c>
      <c r="D339" s="2">
        <v>106</v>
      </c>
      <c r="E339" s="2" t="s">
        <v>215</v>
      </c>
    </row>
    <row r="340" spans="1:5">
      <c r="A340" s="6">
        <v>10710</v>
      </c>
      <c r="B340" s="3" t="s">
        <v>313</v>
      </c>
      <c r="C340" s="3" t="s">
        <v>12</v>
      </c>
      <c r="D340" s="2">
        <v>106</v>
      </c>
      <c r="E340" s="2" t="s">
        <v>215</v>
      </c>
    </row>
    <row r="341" spans="1:5">
      <c r="A341" s="6">
        <v>10711</v>
      </c>
      <c r="B341" s="3" t="s">
        <v>314</v>
      </c>
      <c r="C341" s="3" t="s">
        <v>12</v>
      </c>
      <c r="D341" s="2">
        <v>106</v>
      </c>
      <c r="E341" s="2" t="s">
        <v>215</v>
      </c>
    </row>
    <row r="342" spans="1:5">
      <c r="A342" s="6">
        <v>10715</v>
      </c>
      <c r="B342" s="3" t="s">
        <v>315</v>
      </c>
      <c r="C342" s="3" t="s">
        <v>12</v>
      </c>
      <c r="D342" s="2">
        <v>106</v>
      </c>
      <c r="E342" s="2" t="s">
        <v>215</v>
      </c>
    </row>
    <row r="343" spans="1:5">
      <c r="A343" s="6">
        <v>10716</v>
      </c>
      <c r="B343" s="3" t="s">
        <v>316</v>
      </c>
      <c r="C343" s="3" t="s">
        <v>12</v>
      </c>
      <c r="D343" s="2">
        <v>106</v>
      </c>
      <c r="E343" s="2" t="s">
        <v>215</v>
      </c>
    </row>
    <row r="344" spans="1:5">
      <c r="A344" s="6">
        <v>10717</v>
      </c>
      <c r="B344" s="3" t="s">
        <v>1338</v>
      </c>
      <c r="C344" s="3" t="s">
        <v>12</v>
      </c>
      <c r="D344" s="2">
        <v>106</v>
      </c>
      <c r="E344" s="2" t="s">
        <v>215</v>
      </c>
    </row>
    <row r="345" spans="1:5">
      <c r="A345" s="6">
        <v>10720</v>
      </c>
      <c r="B345" s="3" t="s">
        <v>317</v>
      </c>
      <c r="C345" s="3" t="s">
        <v>12</v>
      </c>
      <c r="D345" s="2">
        <v>106</v>
      </c>
      <c r="E345" s="2" t="s">
        <v>215</v>
      </c>
    </row>
    <row r="346" spans="1:5">
      <c r="A346" s="6">
        <v>10723</v>
      </c>
      <c r="B346" s="3" t="s">
        <v>318</v>
      </c>
      <c r="C346" s="3" t="s">
        <v>12</v>
      </c>
      <c r="D346" s="2">
        <v>106</v>
      </c>
      <c r="E346" s="2" t="s">
        <v>215</v>
      </c>
    </row>
    <row r="347" spans="1:5">
      <c r="A347" s="6">
        <v>10724</v>
      </c>
      <c r="B347" s="3" t="s">
        <v>319</v>
      </c>
      <c r="C347" s="3" t="s">
        <v>12</v>
      </c>
      <c r="D347" s="2">
        <v>106</v>
      </c>
      <c r="E347" s="2" t="s">
        <v>215</v>
      </c>
    </row>
    <row r="348" spans="1:5">
      <c r="A348" s="6">
        <v>10727</v>
      </c>
      <c r="B348" s="3" t="s">
        <v>320</v>
      </c>
      <c r="C348" s="3" t="s">
        <v>12</v>
      </c>
      <c r="D348" s="2">
        <v>106</v>
      </c>
      <c r="E348" s="2" t="s">
        <v>215</v>
      </c>
    </row>
    <row r="349" spans="1:5">
      <c r="A349" s="6">
        <v>10728</v>
      </c>
      <c r="B349" s="3" t="s">
        <v>1290</v>
      </c>
      <c r="C349" s="3" t="s">
        <v>12</v>
      </c>
      <c r="D349" s="2">
        <v>106</v>
      </c>
      <c r="E349" s="2" t="s">
        <v>215</v>
      </c>
    </row>
    <row r="350" spans="1:5">
      <c r="A350" s="6">
        <v>10733</v>
      </c>
      <c r="B350" s="3" t="s">
        <v>5</v>
      </c>
      <c r="C350" t="s">
        <v>89</v>
      </c>
      <c r="D350" s="2">
        <v>119</v>
      </c>
      <c r="E350" s="2" t="s">
        <v>78</v>
      </c>
    </row>
    <row r="351" spans="1:5">
      <c r="A351" s="6">
        <v>10737</v>
      </c>
      <c r="B351" s="3" t="s">
        <v>321</v>
      </c>
      <c r="C351" s="3" t="s">
        <v>101</v>
      </c>
      <c r="D351" s="2">
        <v>146</v>
      </c>
      <c r="E351" s="2" t="s">
        <v>102</v>
      </c>
    </row>
    <row r="352" spans="1:5">
      <c r="A352" s="6">
        <v>10738</v>
      </c>
      <c r="B352" s="3" t="s">
        <v>322</v>
      </c>
      <c r="C352" s="3" t="s">
        <v>101</v>
      </c>
      <c r="D352" s="2">
        <v>146</v>
      </c>
      <c r="E352" s="2" t="s">
        <v>102</v>
      </c>
    </row>
    <row r="353" spans="1:5">
      <c r="A353" s="6">
        <v>10742</v>
      </c>
      <c r="B353" s="3" t="s">
        <v>323</v>
      </c>
      <c r="C353" s="3" t="s">
        <v>288</v>
      </c>
      <c r="D353" s="2">
        <v>104</v>
      </c>
      <c r="E353" s="2" t="s">
        <v>215</v>
      </c>
    </row>
    <row r="354" spans="1:5">
      <c r="A354" s="6">
        <v>10751</v>
      </c>
      <c r="B354" s="3" t="s">
        <v>1291</v>
      </c>
      <c r="C354" s="3" t="s">
        <v>13</v>
      </c>
      <c r="D354" s="2">
        <v>113</v>
      </c>
      <c r="E354" s="2" t="s">
        <v>215</v>
      </c>
    </row>
    <row r="355" spans="1:5">
      <c r="A355" s="6">
        <v>10754</v>
      </c>
      <c r="B355" s="3" t="s">
        <v>1292</v>
      </c>
      <c r="C355" t="s">
        <v>89</v>
      </c>
      <c r="D355" s="2">
        <v>119</v>
      </c>
      <c r="E355" s="2" t="s">
        <v>78</v>
      </c>
    </row>
    <row r="356" spans="1:5">
      <c r="A356" s="6">
        <v>10757</v>
      </c>
      <c r="B356" s="3" t="s">
        <v>23</v>
      </c>
      <c r="C356" s="3" t="s">
        <v>263</v>
      </c>
      <c r="D356" s="2">
        <v>108</v>
      </c>
      <c r="E356" s="2" t="s">
        <v>215</v>
      </c>
    </row>
    <row r="357" spans="1:5">
      <c r="A357" s="6">
        <v>10759</v>
      </c>
      <c r="B357" s="3" t="s">
        <v>324</v>
      </c>
      <c r="C357" s="7" t="s">
        <v>113</v>
      </c>
      <c r="D357" s="2">
        <v>149</v>
      </c>
      <c r="E357" s="2" t="s">
        <v>78</v>
      </c>
    </row>
    <row r="358" spans="1:5">
      <c r="A358" s="6">
        <v>10760</v>
      </c>
      <c r="B358" s="3" t="s">
        <v>325</v>
      </c>
      <c r="C358" t="s">
        <v>89</v>
      </c>
      <c r="D358" s="2">
        <v>119</v>
      </c>
      <c r="E358" s="2" t="s">
        <v>78</v>
      </c>
    </row>
    <row r="359" spans="1:5">
      <c r="A359" s="6">
        <v>10774</v>
      </c>
      <c r="B359" s="3" t="s">
        <v>326</v>
      </c>
      <c r="C359" s="3" t="s">
        <v>200</v>
      </c>
      <c r="D359" s="2">
        <v>114</v>
      </c>
      <c r="E359" s="2" t="s">
        <v>78</v>
      </c>
    </row>
    <row r="360" spans="1:5">
      <c r="A360" s="6">
        <v>10776</v>
      </c>
      <c r="B360" s="3" t="s">
        <v>327</v>
      </c>
      <c r="C360" s="3" t="s">
        <v>200</v>
      </c>
      <c r="D360" s="2">
        <v>114</v>
      </c>
      <c r="E360" s="2" t="s">
        <v>78</v>
      </c>
    </row>
    <row r="361" spans="1:5">
      <c r="A361" s="6">
        <v>10782</v>
      </c>
      <c r="B361" s="3" t="s">
        <v>328</v>
      </c>
      <c r="C361" s="3" t="s">
        <v>243</v>
      </c>
      <c r="D361" s="2">
        <v>102</v>
      </c>
      <c r="E361" s="2" t="s">
        <v>215</v>
      </c>
    </row>
    <row r="362" spans="1:5">
      <c r="A362" s="6">
        <v>10783</v>
      </c>
      <c r="B362" s="3" t="s">
        <v>1293</v>
      </c>
      <c r="C362" s="3" t="s">
        <v>147</v>
      </c>
      <c r="D362" s="2">
        <v>125</v>
      </c>
      <c r="E362" s="2" t="s">
        <v>148</v>
      </c>
    </row>
    <row r="363" spans="1:5">
      <c r="A363" s="6">
        <v>10785</v>
      </c>
      <c r="B363" s="3" t="s">
        <v>329</v>
      </c>
      <c r="C363" s="3" t="s">
        <v>147</v>
      </c>
      <c r="D363" s="2">
        <v>125</v>
      </c>
      <c r="E363" s="2" t="s">
        <v>148</v>
      </c>
    </row>
    <row r="364" spans="1:5">
      <c r="A364" s="6">
        <v>10786</v>
      </c>
      <c r="B364" s="3" t="s">
        <v>330</v>
      </c>
      <c r="C364" s="3" t="s">
        <v>147</v>
      </c>
      <c r="D364" s="2">
        <v>125</v>
      </c>
      <c r="E364" s="2" t="s">
        <v>148</v>
      </c>
    </row>
    <row r="365" spans="1:5">
      <c r="A365" s="6">
        <v>10788</v>
      </c>
      <c r="B365" s="3" t="s">
        <v>331</v>
      </c>
      <c r="C365" s="3" t="s">
        <v>147</v>
      </c>
      <c r="D365" s="2">
        <v>125</v>
      </c>
      <c r="E365" s="2" t="s">
        <v>148</v>
      </c>
    </row>
    <row r="366" spans="1:5">
      <c r="A366" s="6">
        <v>10793</v>
      </c>
      <c r="B366" s="3" t="s">
        <v>332</v>
      </c>
      <c r="C366" s="3" t="s">
        <v>147</v>
      </c>
      <c r="D366" s="2">
        <v>125</v>
      </c>
      <c r="E366" s="2" t="s">
        <v>148</v>
      </c>
    </row>
    <row r="367" spans="1:5">
      <c r="A367" s="6">
        <v>10797</v>
      </c>
      <c r="B367" s="3" t="s">
        <v>333</v>
      </c>
      <c r="C367" s="3" t="s">
        <v>147</v>
      </c>
      <c r="D367" s="2">
        <v>125</v>
      </c>
      <c r="E367" s="2" t="s">
        <v>148</v>
      </c>
    </row>
    <row r="368" spans="1:5">
      <c r="A368" s="6">
        <v>10799</v>
      </c>
      <c r="B368" s="3" t="s">
        <v>1294</v>
      </c>
      <c r="C368" s="3" t="s">
        <v>147</v>
      </c>
      <c r="D368" s="2">
        <v>125</v>
      </c>
      <c r="E368" s="2" t="s">
        <v>148</v>
      </c>
    </row>
    <row r="369" spans="1:5">
      <c r="A369" s="6">
        <v>10801</v>
      </c>
      <c r="B369" s="3" t="s">
        <v>1295</v>
      </c>
      <c r="C369" s="3" t="s">
        <v>147</v>
      </c>
      <c r="D369" s="2">
        <v>125</v>
      </c>
      <c r="E369" s="2" t="s">
        <v>148</v>
      </c>
    </row>
    <row r="370" spans="1:5">
      <c r="A370" s="6">
        <v>10804</v>
      </c>
      <c r="B370" s="3" t="s">
        <v>1296</v>
      </c>
      <c r="C370" s="3" t="s">
        <v>147</v>
      </c>
      <c r="D370" s="2">
        <v>125</v>
      </c>
      <c r="E370" s="2" t="s">
        <v>148</v>
      </c>
    </row>
    <row r="371" spans="1:5">
      <c r="A371" s="6">
        <v>10808</v>
      </c>
      <c r="B371" s="3" t="s">
        <v>334</v>
      </c>
      <c r="C371" s="3" t="s">
        <v>147</v>
      </c>
      <c r="D371" s="2">
        <v>125</v>
      </c>
      <c r="E371" s="2" t="s">
        <v>148</v>
      </c>
    </row>
    <row r="372" spans="1:5">
      <c r="A372" s="6">
        <v>10809</v>
      </c>
      <c r="B372" s="3" t="s">
        <v>335</v>
      </c>
      <c r="C372" s="3" t="s">
        <v>147</v>
      </c>
      <c r="D372" s="2">
        <v>125</v>
      </c>
      <c r="E372" s="2" t="s">
        <v>148</v>
      </c>
    </row>
    <row r="373" spans="1:5">
      <c r="A373" s="6">
        <v>10813</v>
      </c>
      <c r="B373" s="3" t="s">
        <v>336</v>
      </c>
      <c r="C373" s="3" t="s">
        <v>147</v>
      </c>
      <c r="D373" s="2">
        <v>125</v>
      </c>
      <c r="E373" s="2" t="s">
        <v>148</v>
      </c>
    </row>
    <row r="374" spans="1:5">
      <c r="A374" s="6">
        <v>10823</v>
      </c>
      <c r="B374" s="3" t="s">
        <v>139</v>
      </c>
      <c r="C374" s="3" t="s">
        <v>147</v>
      </c>
      <c r="D374" s="2">
        <v>125</v>
      </c>
      <c r="E374" s="2" t="s">
        <v>148</v>
      </c>
    </row>
    <row r="375" spans="1:5">
      <c r="A375" s="6">
        <v>10830</v>
      </c>
      <c r="B375" s="3" t="s">
        <v>152</v>
      </c>
      <c r="C375" s="3" t="s">
        <v>147</v>
      </c>
      <c r="D375" s="2">
        <v>125</v>
      </c>
      <c r="E375" s="2" t="s">
        <v>148</v>
      </c>
    </row>
    <row r="376" spans="1:5">
      <c r="A376" s="6">
        <v>10831</v>
      </c>
      <c r="B376" s="3" t="s">
        <v>1297</v>
      </c>
      <c r="C376" s="3" t="s">
        <v>147</v>
      </c>
      <c r="D376" s="2">
        <v>125</v>
      </c>
      <c r="E376" s="2" t="s">
        <v>148</v>
      </c>
    </row>
    <row r="377" spans="1:5">
      <c r="A377" s="6">
        <v>10832</v>
      </c>
      <c r="B377" s="3" t="s">
        <v>337</v>
      </c>
      <c r="C377" s="3" t="s">
        <v>147</v>
      </c>
      <c r="D377" s="2">
        <v>125</v>
      </c>
      <c r="E377" s="2" t="s">
        <v>148</v>
      </c>
    </row>
    <row r="378" spans="1:5">
      <c r="A378" s="6">
        <v>10833</v>
      </c>
      <c r="B378" s="3" t="s">
        <v>338</v>
      </c>
      <c r="C378" s="3" t="s">
        <v>147</v>
      </c>
      <c r="D378" s="2">
        <v>125</v>
      </c>
      <c r="E378" s="2" t="s">
        <v>148</v>
      </c>
    </row>
    <row r="379" spans="1:5">
      <c r="A379" s="6">
        <v>10834</v>
      </c>
      <c r="B379" s="3" t="s">
        <v>339</v>
      </c>
      <c r="C379" s="3" t="s">
        <v>147</v>
      </c>
      <c r="D379" s="2">
        <v>125</v>
      </c>
      <c r="E379" s="2" t="s">
        <v>148</v>
      </c>
    </row>
    <row r="380" spans="1:5">
      <c r="A380" s="6">
        <v>10837</v>
      </c>
      <c r="B380" s="3" t="s">
        <v>340</v>
      </c>
      <c r="C380" s="3" t="s">
        <v>147</v>
      </c>
      <c r="D380" s="2">
        <v>125</v>
      </c>
      <c r="E380" s="2" t="s">
        <v>148</v>
      </c>
    </row>
    <row r="381" spans="1:5">
      <c r="A381" s="6">
        <v>10843</v>
      </c>
      <c r="B381" s="3" t="s">
        <v>1298</v>
      </c>
      <c r="C381" s="3" t="s">
        <v>147</v>
      </c>
      <c r="D381" s="2">
        <v>125</v>
      </c>
      <c r="E381" s="2" t="s">
        <v>148</v>
      </c>
    </row>
    <row r="382" spans="1:5">
      <c r="A382" s="6">
        <v>10844</v>
      </c>
      <c r="B382" s="3" t="s">
        <v>341</v>
      </c>
      <c r="C382" s="3" t="s">
        <v>147</v>
      </c>
      <c r="D382" s="2">
        <v>125</v>
      </c>
      <c r="E382" s="2" t="s">
        <v>148</v>
      </c>
    </row>
    <row r="383" spans="1:5">
      <c r="A383" s="6">
        <v>10845</v>
      </c>
      <c r="B383" s="3" t="s">
        <v>342</v>
      </c>
      <c r="C383" s="3" t="s">
        <v>343</v>
      </c>
      <c r="D383" s="2">
        <v>123</v>
      </c>
      <c r="E383" s="2" t="s">
        <v>148</v>
      </c>
    </row>
    <row r="384" spans="1:5">
      <c r="A384" s="6">
        <v>10846</v>
      </c>
      <c r="B384" s="3" t="s">
        <v>217</v>
      </c>
      <c r="C384" s="3" t="s">
        <v>343</v>
      </c>
      <c r="D384" s="2">
        <v>123</v>
      </c>
      <c r="E384" s="2" t="s">
        <v>148</v>
      </c>
    </row>
    <row r="385" spans="1:5">
      <c r="A385" s="6">
        <v>10848</v>
      </c>
      <c r="B385" s="3" t="s">
        <v>344</v>
      </c>
      <c r="C385" s="3" t="s">
        <v>343</v>
      </c>
      <c r="D385" s="2">
        <v>123</v>
      </c>
      <c r="E385" s="2" t="s">
        <v>148</v>
      </c>
    </row>
    <row r="386" spans="1:5">
      <c r="A386" s="6">
        <v>10849</v>
      </c>
      <c r="B386" s="3" t="s">
        <v>345</v>
      </c>
      <c r="C386" s="3" t="s">
        <v>343</v>
      </c>
      <c r="D386" s="2">
        <v>123</v>
      </c>
      <c r="E386" s="2" t="s">
        <v>148</v>
      </c>
    </row>
    <row r="387" spans="1:5">
      <c r="A387" s="6">
        <v>10851</v>
      </c>
      <c r="B387" s="3" t="s">
        <v>346</v>
      </c>
      <c r="C387" s="3" t="s">
        <v>343</v>
      </c>
      <c r="D387" s="2">
        <v>123</v>
      </c>
      <c r="E387" s="2" t="s">
        <v>148</v>
      </c>
    </row>
    <row r="388" spans="1:5">
      <c r="A388" s="6">
        <v>10853</v>
      </c>
      <c r="B388" s="3" t="s">
        <v>347</v>
      </c>
      <c r="C388" s="3" t="s">
        <v>343</v>
      </c>
      <c r="D388" s="2">
        <v>123</v>
      </c>
      <c r="E388" s="2" t="s">
        <v>148</v>
      </c>
    </row>
    <row r="389" spans="1:5">
      <c r="A389" s="6">
        <v>10856</v>
      </c>
      <c r="B389" s="3" t="s">
        <v>348</v>
      </c>
      <c r="C389" s="3" t="s">
        <v>343</v>
      </c>
      <c r="D389" s="2">
        <v>123</v>
      </c>
      <c r="E389" s="2" t="s">
        <v>148</v>
      </c>
    </row>
    <row r="390" spans="1:5">
      <c r="A390" s="6">
        <v>10859</v>
      </c>
      <c r="B390" s="3" t="s">
        <v>6</v>
      </c>
      <c r="C390" s="3" t="s">
        <v>349</v>
      </c>
      <c r="D390" s="2">
        <v>133</v>
      </c>
      <c r="E390" s="2" t="s">
        <v>148</v>
      </c>
    </row>
    <row r="391" spans="1:5">
      <c r="A391" s="6">
        <v>10861</v>
      </c>
      <c r="B391" s="3" t="s">
        <v>350</v>
      </c>
      <c r="C391" s="3" t="s">
        <v>349</v>
      </c>
      <c r="D391" s="2">
        <v>133</v>
      </c>
      <c r="E391" s="2" t="s">
        <v>148</v>
      </c>
    </row>
    <row r="392" spans="1:5">
      <c r="A392" s="6">
        <v>10867</v>
      </c>
      <c r="B392" s="3" t="s">
        <v>1299</v>
      </c>
      <c r="C392" s="3" t="s">
        <v>351</v>
      </c>
      <c r="D392" s="2">
        <v>124</v>
      </c>
      <c r="E392" s="2" t="s">
        <v>148</v>
      </c>
    </row>
    <row r="393" spans="1:5">
      <c r="A393" s="6">
        <v>10872</v>
      </c>
      <c r="B393" s="3" t="s">
        <v>352</v>
      </c>
      <c r="C393" s="3" t="s">
        <v>351</v>
      </c>
      <c r="D393" s="2">
        <v>124</v>
      </c>
      <c r="E393" s="2" t="s">
        <v>148</v>
      </c>
    </row>
    <row r="394" spans="1:5">
      <c r="A394" s="6">
        <v>10874</v>
      </c>
      <c r="B394" s="3" t="s">
        <v>274</v>
      </c>
      <c r="C394" s="3" t="s">
        <v>351</v>
      </c>
      <c r="D394" s="2">
        <v>124</v>
      </c>
      <c r="E394" s="2" t="s">
        <v>148</v>
      </c>
    </row>
    <row r="395" spans="1:5">
      <c r="A395" s="6">
        <v>10875</v>
      </c>
      <c r="B395" s="3" t="s">
        <v>353</v>
      </c>
      <c r="C395" s="3" t="s">
        <v>351</v>
      </c>
      <c r="D395" s="2">
        <v>124</v>
      </c>
      <c r="E395" s="2" t="s">
        <v>148</v>
      </c>
    </row>
    <row r="396" spans="1:5">
      <c r="A396" s="6">
        <v>10879</v>
      </c>
      <c r="B396" s="3" t="s">
        <v>354</v>
      </c>
      <c r="C396" s="3" t="s">
        <v>351</v>
      </c>
      <c r="D396" s="2">
        <v>124</v>
      </c>
      <c r="E396" s="2" t="s">
        <v>148</v>
      </c>
    </row>
    <row r="397" spans="1:5">
      <c r="A397" s="6">
        <v>10880</v>
      </c>
      <c r="B397" s="3" t="s">
        <v>355</v>
      </c>
      <c r="C397" s="3" t="s">
        <v>351</v>
      </c>
      <c r="D397" s="2">
        <v>124</v>
      </c>
      <c r="E397" s="2" t="s">
        <v>148</v>
      </c>
    </row>
    <row r="398" spans="1:5">
      <c r="A398" s="6">
        <v>10881</v>
      </c>
      <c r="B398" s="3" t="s">
        <v>356</v>
      </c>
      <c r="C398" s="3" t="s">
        <v>351</v>
      </c>
      <c r="D398" s="2">
        <v>124</v>
      </c>
      <c r="E398" s="2" t="s">
        <v>148</v>
      </c>
    </row>
    <row r="399" spans="1:5">
      <c r="A399" s="6">
        <v>10885</v>
      </c>
      <c r="B399" s="3" t="s">
        <v>357</v>
      </c>
      <c r="C399" s="3" t="s">
        <v>351</v>
      </c>
      <c r="D399" s="2">
        <v>124</v>
      </c>
      <c r="E399" s="2" t="s">
        <v>148</v>
      </c>
    </row>
    <row r="400" spans="1:5">
      <c r="A400" s="6">
        <v>10886</v>
      </c>
      <c r="B400" s="3" t="s">
        <v>358</v>
      </c>
      <c r="C400" s="3" t="s">
        <v>351</v>
      </c>
      <c r="D400" s="2">
        <v>124</v>
      </c>
      <c r="E400" s="2" t="s">
        <v>148</v>
      </c>
    </row>
    <row r="401" spans="1:5">
      <c r="A401" s="6">
        <v>10887</v>
      </c>
      <c r="B401" s="3" t="s">
        <v>359</v>
      </c>
      <c r="C401" s="3" t="s">
        <v>351</v>
      </c>
      <c r="D401" s="2">
        <v>124</v>
      </c>
      <c r="E401" s="2" t="s">
        <v>148</v>
      </c>
    </row>
    <row r="402" spans="1:5">
      <c r="A402" s="6">
        <v>10888</v>
      </c>
      <c r="B402" s="3" t="s">
        <v>360</v>
      </c>
      <c r="C402" s="3" t="s">
        <v>351</v>
      </c>
      <c r="D402" s="2">
        <v>124</v>
      </c>
      <c r="E402" s="2" t="s">
        <v>148</v>
      </c>
    </row>
    <row r="403" spans="1:5">
      <c r="A403" s="6">
        <v>10889</v>
      </c>
      <c r="B403" s="3" t="s">
        <v>361</v>
      </c>
      <c r="C403" s="3" t="s">
        <v>351</v>
      </c>
      <c r="D403" s="2">
        <v>124</v>
      </c>
      <c r="E403" s="2" t="s">
        <v>148</v>
      </c>
    </row>
    <row r="404" spans="1:5">
      <c r="A404" s="6">
        <v>10890</v>
      </c>
      <c r="B404" s="3" t="s">
        <v>362</v>
      </c>
      <c r="C404" s="3" t="s">
        <v>351</v>
      </c>
      <c r="D404" s="2">
        <v>124</v>
      </c>
      <c r="E404" s="2" t="s">
        <v>148</v>
      </c>
    </row>
    <row r="405" spans="1:5">
      <c r="A405" s="6">
        <v>10891</v>
      </c>
      <c r="B405" s="3" t="s">
        <v>259</v>
      </c>
      <c r="C405" s="3" t="s">
        <v>351</v>
      </c>
      <c r="D405" s="2">
        <v>124</v>
      </c>
      <c r="E405" s="2" t="s">
        <v>148</v>
      </c>
    </row>
    <row r="406" spans="1:5">
      <c r="A406" s="6">
        <v>10892</v>
      </c>
      <c r="B406" s="3" t="s">
        <v>134</v>
      </c>
      <c r="C406" s="3" t="s">
        <v>351</v>
      </c>
      <c r="D406" s="2">
        <v>124</v>
      </c>
      <c r="E406" s="2" t="s">
        <v>148</v>
      </c>
    </row>
    <row r="407" spans="1:5">
      <c r="A407" s="6">
        <v>10893</v>
      </c>
      <c r="B407" s="3" t="s">
        <v>363</v>
      </c>
      <c r="C407" s="3" t="s">
        <v>351</v>
      </c>
      <c r="D407" s="2">
        <v>124</v>
      </c>
      <c r="E407" s="2" t="s">
        <v>148</v>
      </c>
    </row>
    <row r="408" spans="1:5">
      <c r="A408" s="6">
        <v>10894</v>
      </c>
      <c r="B408" s="3" t="s">
        <v>364</v>
      </c>
      <c r="C408" s="3" t="s">
        <v>351</v>
      </c>
      <c r="D408" s="2">
        <v>124</v>
      </c>
      <c r="E408" s="2" t="s">
        <v>148</v>
      </c>
    </row>
    <row r="409" spans="1:5">
      <c r="A409" s="6">
        <v>10895</v>
      </c>
      <c r="B409" s="3" t="s">
        <v>365</v>
      </c>
      <c r="C409" s="3" t="s">
        <v>351</v>
      </c>
      <c r="D409" s="2">
        <v>124</v>
      </c>
      <c r="E409" s="2" t="s">
        <v>148</v>
      </c>
    </row>
    <row r="410" spans="1:5">
      <c r="A410" s="6">
        <v>10896</v>
      </c>
      <c r="B410" s="3" t="s">
        <v>304</v>
      </c>
      <c r="C410" s="3" t="s">
        <v>351</v>
      </c>
      <c r="D410" s="2">
        <v>124</v>
      </c>
      <c r="E410" s="2" t="s">
        <v>148</v>
      </c>
    </row>
    <row r="411" spans="1:5">
      <c r="A411" s="6">
        <v>10897</v>
      </c>
      <c r="B411" s="3" t="s">
        <v>366</v>
      </c>
      <c r="C411" s="3" t="s">
        <v>351</v>
      </c>
      <c r="D411" s="2">
        <v>124</v>
      </c>
      <c r="E411" s="2" t="s">
        <v>148</v>
      </c>
    </row>
    <row r="412" spans="1:5">
      <c r="A412" s="6">
        <v>10898</v>
      </c>
      <c r="B412" s="3" t="s">
        <v>367</v>
      </c>
      <c r="C412" s="3" t="s">
        <v>351</v>
      </c>
      <c r="D412" s="2">
        <v>124</v>
      </c>
      <c r="E412" s="2" t="s">
        <v>148</v>
      </c>
    </row>
    <row r="413" spans="1:5">
      <c r="A413" s="6">
        <v>10899</v>
      </c>
      <c r="B413" s="3" t="s">
        <v>368</v>
      </c>
      <c r="C413" s="3" t="s">
        <v>351</v>
      </c>
      <c r="D413" s="2">
        <v>124</v>
      </c>
      <c r="E413" s="2" t="s">
        <v>148</v>
      </c>
    </row>
    <row r="414" spans="1:5">
      <c r="A414" s="6">
        <v>10900</v>
      </c>
      <c r="B414" s="3" t="s">
        <v>369</v>
      </c>
      <c r="C414" s="3" t="s">
        <v>351</v>
      </c>
      <c r="D414" s="2">
        <v>124</v>
      </c>
      <c r="E414" s="2" t="s">
        <v>148</v>
      </c>
    </row>
    <row r="415" spans="1:5">
      <c r="A415" s="6">
        <v>10902</v>
      </c>
      <c r="B415" s="3" t="s">
        <v>370</v>
      </c>
      <c r="C415" s="3" t="s">
        <v>351</v>
      </c>
      <c r="D415" s="2">
        <v>124</v>
      </c>
      <c r="E415" s="2" t="s">
        <v>148</v>
      </c>
    </row>
    <row r="416" spans="1:5">
      <c r="A416" s="6">
        <v>10906</v>
      </c>
      <c r="B416" s="3" t="s">
        <v>95</v>
      </c>
      <c r="C416" s="3" t="s">
        <v>351</v>
      </c>
      <c r="D416" s="2">
        <v>124</v>
      </c>
      <c r="E416" s="2" t="s">
        <v>148</v>
      </c>
    </row>
    <row r="417" spans="1:5">
      <c r="A417" s="6">
        <v>10907</v>
      </c>
      <c r="B417" s="3" t="s">
        <v>371</v>
      </c>
      <c r="C417" s="3" t="s">
        <v>351</v>
      </c>
      <c r="D417" s="2">
        <v>124</v>
      </c>
      <c r="E417" s="2" t="s">
        <v>148</v>
      </c>
    </row>
    <row r="418" spans="1:5">
      <c r="A418" s="6">
        <v>10908</v>
      </c>
      <c r="B418" s="3" t="s">
        <v>372</v>
      </c>
      <c r="C418" s="3" t="s">
        <v>351</v>
      </c>
      <c r="D418" s="2">
        <v>124</v>
      </c>
      <c r="E418" s="2" t="s">
        <v>148</v>
      </c>
    </row>
    <row r="419" spans="1:5">
      <c r="A419" s="6">
        <v>10913</v>
      </c>
      <c r="B419" s="3" t="s">
        <v>373</v>
      </c>
      <c r="C419" s="3" t="s">
        <v>351</v>
      </c>
      <c r="D419" s="2">
        <v>124</v>
      </c>
      <c r="E419" s="2" t="s">
        <v>148</v>
      </c>
    </row>
    <row r="420" spans="1:5">
      <c r="A420" s="6">
        <v>10914</v>
      </c>
      <c r="B420" s="3" t="s">
        <v>374</v>
      </c>
      <c r="C420" s="3" t="s">
        <v>351</v>
      </c>
      <c r="D420" s="2">
        <v>124</v>
      </c>
      <c r="E420" s="2" t="s">
        <v>148</v>
      </c>
    </row>
    <row r="421" spans="1:5">
      <c r="A421" s="6">
        <v>10916</v>
      </c>
      <c r="B421" s="3" t="s">
        <v>375</v>
      </c>
      <c r="C421" s="3" t="s">
        <v>351</v>
      </c>
      <c r="D421" s="2">
        <v>124</v>
      </c>
      <c r="E421" s="2" t="s">
        <v>148</v>
      </c>
    </row>
    <row r="422" spans="1:5">
      <c r="A422" s="6">
        <v>10918</v>
      </c>
      <c r="B422" s="3" t="s">
        <v>376</v>
      </c>
      <c r="C422" s="3" t="s">
        <v>351</v>
      </c>
      <c r="D422" s="2">
        <v>124</v>
      </c>
      <c r="E422" s="2" t="s">
        <v>148</v>
      </c>
    </row>
    <row r="423" spans="1:5">
      <c r="A423" s="6">
        <v>10920</v>
      </c>
      <c r="B423" s="3" t="s">
        <v>377</v>
      </c>
      <c r="C423" s="3" t="s">
        <v>351</v>
      </c>
      <c r="D423" s="2">
        <v>124</v>
      </c>
      <c r="E423" s="2" t="s">
        <v>148</v>
      </c>
    </row>
    <row r="424" spans="1:5">
      <c r="A424" s="6">
        <v>10921</v>
      </c>
      <c r="B424" s="3" t="s">
        <v>378</v>
      </c>
      <c r="C424" s="3" t="s">
        <v>351</v>
      </c>
      <c r="D424" s="2">
        <v>124</v>
      </c>
      <c r="E424" s="2" t="s">
        <v>148</v>
      </c>
    </row>
    <row r="425" spans="1:5">
      <c r="A425" s="6">
        <v>10922</v>
      </c>
      <c r="B425" s="3" t="s">
        <v>379</v>
      </c>
      <c r="C425" s="3" t="s">
        <v>351</v>
      </c>
      <c r="D425" s="2">
        <v>124</v>
      </c>
      <c r="E425" s="2" t="s">
        <v>148</v>
      </c>
    </row>
    <row r="426" spans="1:5">
      <c r="A426" s="6">
        <v>10926</v>
      </c>
      <c r="B426" s="3" t="s">
        <v>79</v>
      </c>
      <c r="C426" s="3" t="s">
        <v>351</v>
      </c>
      <c r="D426" s="2">
        <v>124</v>
      </c>
      <c r="E426" s="2" t="s">
        <v>148</v>
      </c>
    </row>
    <row r="427" spans="1:5">
      <c r="A427" s="6">
        <v>10927</v>
      </c>
      <c r="B427" s="3" t="s">
        <v>380</v>
      </c>
      <c r="C427" s="3" t="s">
        <v>351</v>
      </c>
      <c r="D427" s="2">
        <v>124</v>
      </c>
      <c r="E427" s="2" t="s">
        <v>148</v>
      </c>
    </row>
    <row r="428" spans="1:5">
      <c r="A428" s="6">
        <v>10928</v>
      </c>
      <c r="B428" s="3" t="s">
        <v>316</v>
      </c>
      <c r="C428" s="3" t="s">
        <v>351</v>
      </c>
      <c r="D428" s="2">
        <v>124</v>
      </c>
      <c r="E428" s="2" t="s">
        <v>148</v>
      </c>
    </row>
    <row r="429" spans="1:5">
      <c r="A429" s="6">
        <v>10929</v>
      </c>
      <c r="B429" s="3" t="s">
        <v>381</v>
      </c>
      <c r="C429" s="3" t="s">
        <v>351</v>
      </c>
      <c r="D429" s="2">
        <v>124</v>
      </c>
      <c r="E429" s="2" t="s">
        <v>148</v>
      </c>
    </row>
    <row r="430" spans="1:5">
      <c r="A430" s="6">
        <v>10931</v>
      </c>
      <c r="B430" s="3" t="s">
        <v>382</v>
      </c>
      <c r="C430" s="3" t="s">
        <v>343</v>
      </c>
      <c r="D430" s="2">
        <v>123</v>
      </c>
      <c r="E430" s="2" t="s">
        <v>148</v>
      </c>
    </row>
    <row r="431" spans="1:5">
      <c r="A431" s="6">
        <v>10932</v>
      </c>
      <c r="B431" s="3" t="s">
        <v>1339</v>
      </c>
      <c r="C431" s="3" t="s">
        <v>343</v>
      </c>
      <c r="D431" s="2">
        <v>123</v>
      </c>
      <c r="E431" s="2" t="s">
        <v>148</v>
      </c>
    </row>
    <row r="432" spans="1:5">
      <c r="A432" s="6">
        <v>10934</v>
      </c>
      <c r="B432" s="3" t="s">
        <v>383</v>
      </c>
      <c r="C432" s="3" t="s">
        <v>343</v>
      </c>
      <c r="D432" s="2">
        <v>123</v>
      </c>
      <c r="E432" s="2" t="s">
        <v>148</v>
      </c>
    </row>
    <row r="433" spans="1:5">
      <c r="A433" s="6">
        <v>10937</v>
      </c>
      <c r="B433" s="3" t="s">
        <v>362</v>
      </c>
      <c r="C433" s="3" t="s">
        <v>343</v>
      </c>
      <c r="D433" s="2">
        <v>123</v>
      </c>
      <c r="E433" s="2" t="s">
        <v>148</v>
      </c>
    </row>
    <row r="434" spans="1:5">
      <c r="A434" s="6">
        <v>10938</v>
      </c>
      <c r="B434" s="3" t="s">
        <v>384</v>
      </c>
      <c r="C434" s="3" t="s">
        <v>343</v>
      </c>
      <c r="D434" s="2">
        <v>123</v>
      </c>
      <c r="E434" s="2" t="s">
        <v>148</v>
      </c>
    </row>
    <row r="435" spans="1:5">
      <c r="A435" s="6">
        <v>10939</v>
      </c>
      <c r="B435" s="3" t="s">
        <v>274</v>
      </c>
      <c r="C435" s="3" t="s">
        <v>343</v>
      </c>
      <c r="D435" s="2">
        <v>123</v>
      </c>
      <c r="E435" s="2" t="s">
        <v>148</v>
      </c>
    </row>
    <row r="436" spans="1:5">
      <c r="A436" s="6">
        <v>10940</v>
      </c>
      <c r="B436" s="3" t="s">
        <v>385</v>
      </c>
      <c r="C436" s="3" t="s">
        <v>343</v>
      </c>
      <c r="D436" s="2">
        <v>123</v>
      </c>
      <c r="E436" s="2" t="s">
        <v>148</v>
      </c>
    </row>
    <row r="437" spans="1:5">
      <c r="A437" s="6">
        <v>10942</v>
      </c>
      <c r="B437" s="3" t="s">
        <v>386</v>
      </c>
      <c r="C437" s="3" t="s">
        <v>343</v>
      </c>
      <c r="D437" s="2">
        <v>123</v>
      </c>
      <c r="E437" s="2" t="s">
        <v>148</v>
      </c>
    </row>
    <row r="438" spans="1:5">
      <c r="A438" s="6">
        <v>10943</v>
      </c>
      <c r="B438" s="3" t="s">
        <v>387</v>
      </c>
      <c r="C438" s="3" t="s">
        <v>343</v>
      </c>
      <c r="D438" s="2">
        <v>123</v>
      </c>
      <c r="E438" s="2" t="s">
        <v>148</v>
      </c>
    </row>
    <row r="439" spans="1:5">
      <c r="A439" s="6">
        <v>10944</v>
      </c>
      <c r="B439" s="3" t="s">
        <v>388</v>
      </c>
      <c r="C439" s="3" t="s">
        <v>343</v>
      </c>
      <c r="D439" s="2">
        <v>123</v>
      </c>
      <c r="E439" s="2" t="s">
        <v>148</v>
      </c>
    </row>
    <row r="440" spans="1:5">
      <c r="A440" s="6">
        <v>10945</v>
      </c>
      <c r="B440" s="3" t="s">
        <v>389</v>
      </c>
      <c r="C440" s="3" t="s">
        <v>343</v>
      </c>
      <c r="D440" s="2">
        <v>123</v>
      </c>
      <c r="E440" s="2" t="s">
        <v>148</v>
      </c>
    </row>
    <row r="441" spans="1:5">
      <c r="A441" s="6">
        <v>10954</v>
      </c>
      <c r="B441" s="3" t="s">
        <v>390</v>
      </c>
      <c r="C441" s="3" t="s">
        <v>391</v>
      </c>
      <c r="D441" s="2">
        <v>130</v>
      </c>
      <c r="E441" s="2" t="s">
        <v>148</v>
      </c>
    </row>
    <row r="442" spans="1:5">
      <c r="A442" s="6">
        <v>10955</v>
      </c>
      <c r="B442" s="3" t="s">
        <v>392</v>
      </c>
      <c r="C442" s="3" t="s">
        <v>391</v>
      </c>
      <c r="D442" s="2">
        <v>130</v>
      </c>
      <c r="E442" s="2" t="s">
        <v>148</v>
      </c>
    </row>
    <row r="443" spans="1:5">
      <c r="A443" s="6">
        <v>10956</v>
      </c>
      <c r="B443" s="3" t="s">
        <v>393</v>
      </c>
      <c r="C443" s="3" t="s">
        <v>391</v>
      </c>
      <c r="D443" s="2">
        <v>130</v>
      </c>
      <c r="E443" s="2" t="s">
        <v>148</v>
      </c>
    </row>
    <row r="444" spans="1:5">
      <c r="A444" s="6">
        <v>10958</v>
      </c>
      <c r="B444" s="3" t="s">
        <v>394</v>
      </c>
      <c r="C444" s="3" t="s">
        <v>391</v>
      </c>
      <c r="D444" s="2">
        <v>130</v>
      </c>
      <c r="E444" s="2" t="s">
        <v>148</v>
      </c>
    </row>
    <row r="445" spans="1:5">
      <c r="A445" s="6">
        <v>10961</v>
      </c>
      <c r="B445" s="3" t="s">
        <v>395</v>
      </c>
      <c r="C445" s="3" t="s">
        <v>391</v>
      </c>
      <c r="D445" s="2">
        <v>130</v>
      </c>
      <c r="E445" s="2" t="s">
        <v>148</v>
      </c>
    </row>
    <row r="446" spans="1:5">
      <c r="A446" s="6">
        <v>10963</v>
      </c>
      <c r="B446" s="3" t="s">
        <v>396</v>
      </c>
      <c r="C446" s="3" t="s">
        <v>391</v>
      </c>
      <c r="D446" s="2">
        <v>130</v>
      </c>
      <c r="E446" s="2" t="s">
        <v>148</v>
      </c>
    </row>
    <row r="447" spans="1:5">
      <c r="A447" s="6">
        <v>10965</v>
      </c>
      <c r="B447" s="3" t="s">
        <v>397</v>
      </c>
      <c r="C447" s="3" t="s">
        <v>391</v>
      </c>
      <c r="D447" s="2">
        <v>130</v>
      </c>
      <c r="E447" s="2" t="s">
        <v>148</v>
      </c>
    </row>
    <row r="448" spans="1:5">
      <c r="A448" s="6">
        <v>10967</v>
      </c>
      <c r="B448" s="3" t="s">
        <v>398</v>
      </c>
      <c r="C448" s="3" t="s">
        <v>391</v>
      </c>
      <c r="D448" s="2">
        <v>130</v>
      </c>
      <c r="E448" s="2" t="s">
        <v>148</v>
      </c>
    </row>
    <row r="449" spans="1:5">
      <c r="A449" s="6">
        <v>10968</v>
      </c>
      <c r="B449" s="3" t="s">
        <v>399</v>
      </c>
      <c r="C449" s="3" t="s">
        <v>391</v>
      </c>
      <c r="D449" s="2">
        <v>130</v>
      </c>
      <c r="E449" s="2" t="s">
        <v>148</v>
      </c>
    </row>
    <row r="450" spans="1:5">
      <c r="A450" s="6">
        <v>10969</v>
      </c>
      <c r="B450" s="3" t="s">
        <v>81</v>
      </c>
      <c r="C450" s="3" t="s">
        <v>391</v>
      </c>
      <c r="D450" s="2">
        <v>130</v>
      </c>
      <c r="E450" s="2" t="s">
        <v>148</v>
      </c>
    </row>
    <row r="451" spans="1:5">
      <c r="A451" s="6">
        <v>10972</v>
      </c>
      <c r="B451" s="3" t="s">
        <v>139</v>
      </c>
      <c r="C451" s="3" t="s">
        <v>391</v>
      </c>
      <c r="D451" s="2">
        <v>130</v>
      </c>
      <c r="E451" s="2" t="s">
        <v>148</v>
      </c>
    </row>
    <row r="452" spans="1:5">
      <c r="A452" s="6">
        <v>10973</v>
      </c>
      <c r="B452" s="3" t="s">
        <v>400</v>
      </c>
      <c r="C452" s="3" t="s">
        <v>391</v>
      </c>
      <c r="D452" s="2">
        <v>130</v>
      </c>
      <c r="E452" s="2" t="s">
        <v>148</v>
      </c>
    </row>
    <row r="453" spans="1:5">
      <c r="A453" s="6">
        <v>10976</v>
      </c>
      <c r="B453" s="3" t="s">
        <v>401</v>
      </c>
      <c r="C453" s="3" t="s">
        <v>391</v>
      </c>
      <c r="D453" s="2">
        <v>130</v>
      </c>
      <c r="E453" s="2" t="s">
        <v>148</v>
      </c>
    </row>
    <row r="454" spans="1:5">
      <c r="A454" s="6">
        <v>10987</v>
      </c>
      <c r="B454" s="3" t="s">
        <v>402</v>
      </c>
      <c r="C454" s="3" t="s">
        <v>391</v>
      </c>
      <c r="D454" s="2">
        <v>130</v>
      </c>
      <c r="E454" s="2" t="s">
        <v>148</v>
      </c>
    </row>
    <row r="455" spans="1:5">
      <c r="A455" s="6">
        <v>10992</v>
      </c>
      <c r="B455" s="3" t="s">
        <v>192</v>
      </c>
      <c r="C455" s="3" t="s">
        <v>391</v>
      </c>
      <c r="D455" s="2">
        <v>130</v>
      </c>
      <c r="E455" s="2" t="s">
        <v>148</v>
      </c>
    </row>
    <row r="456" spans="1:5">
      <c r="A456" s="6">
        <v>10993</v>
      </c>
      <c r="B456" s="3" t="s">
        <v>8</v>
      </c>
      <c r="C456" s="3" t="s">
        <v>391</v>
      </c>
      <c r="D456" s="2">
        <v>130</v>
      </c>
      <c r="E456" s="2" t="s">
        <v>148</v>
      </c>
    </row>
    <row r="457" spans="1:5">
      <c r="A457" s="6">
        <v>10994</v>
      </c>
      <c r="B457" s="3" t="s">
        <v>25</v>
      </c>
      <c r="C457" s="3" t="s">
        <v>391</v>
      </c>
      <c r="D457" s="2">
        <v>130</v>
      </c>
      <c r="E457" s="2" t="s">
        <v>148</v>
      </c>
    </row>
    <row r="458" spans="1:5">
      <c r="A458" s="6">
        <v>10998</v>
      </c>
      <c r="B458" s="3" t="s">
        <v>403</v>
      </c>
      <c r="C458" s="3" t="s">
        <v>391</v>
      </c>
      <c r="D458" s="2">
        <v>130</v>
      </c>
      <c r="E458" s="2" t="s">
        <v>148</v>
      </c>
    </row>
    <row r="459" spans="1:5">
      <c r="A459" s="6">
        <v>11001</v>
      </c>
      <c r="B459" s="3" t="s">
        <v>404</v>
      </c>
      <c r="C459" s="3" t="s">
        <v>391</v>
      </c>
      <c r="D459" s="2">
        <v>130</v>
      </c>
      <c r="E459" s="2" t="s">
        <v>148</v>
      </c>
    </row>
    <row r="460" spans="1:5">
      <c r="A460" s="6">
        <v>11007</v>
      </c>
      <c r="B460" s="3" t="s">
        <v>405</v>
      </c>
      <c r="C460" s="3" t="s">
        <v>391</v>
      </c>
      <c r="D460" s="2">
        <v>130</v>
      </c>
      <c r="E460" s="2" t="s">
        <v>148</v>
      </c>
    </row>
    <row r="461" spans="1:5">
      <c r="A461" s="6">
        <v>11013</v>
      </c>
      <c r="B461" s="3" t="s">
        <v>406</v>
      </c>
      <c r="C461" s="3" t="s">
        <v>15</v>
      </c>
      <c r="D461" s="2">
        <v>132</v>
      </c>
      <c r="E461" s="2" t="s">
        <v>148</v>
      </c>
    </row>
    <row r="462" spans="1:5">
      <c r="A462" s="6">
        <v>11014</v>
      </c>
      <c r="B462" s="7" t="s">
        <v>1343</v>
      </c>
      <c r="C462" s="3" t="s">
        <v>15</v>
      </c>
      <c r="D462" s="2">
        <v>132</v>
      </c>
      <c r="E462" s="2" t="s">
        <v>148</v>
      </c>
    </row>
    <row r="463" spans="1:5">
      <c r="A463" s="6">
        <v>11015</v>
      </c>
      <c r="B463" s="3" t="s">
        <v>1344</v>
      </c>
      <c r="C463" s="3" t="s">
        <v>15</v>
      </c>
      <c r="D463" s="2">
        <v>132</v>
      </c>
      <c r="E463" s="2" t="s">
        <v>148</v>
      </c>
    </row>
    <row r="464" spans="1:5">
      <c r="A464" s="6">
        <v>11026</v>
      </c>
      <c r="B464" s="3" t="s">
        <v>407</v>
      </c>
      <c r="C464" s="3" t="s">
        <v>15</v>
      </c>
      <c r="D464" s="2">
        <v>132</v>
      </c>
      <c r="E464" s="2" t="s">
        <v>148</v>
      </c>
    </row>
    <row r="465" spans="1:5">
      <c r="A465" s="6">
        <v>11027</v>
      </c>
      <c r="B465" s="3" t="s">
        <v>408</v>
      </c>
      <c r="C465" s="3" t="s">
        <v>349</v>
      </c>
      <c r="D465" s="2">
        <v>133</v>
      </c>
      <c r="E465" s="2" t="s">
        <v>148</v>
      </c>
    </row>
    <row r="466" spans="1:5">
      <c r="A466" s="6">
        <v>11031</v>
      </c>
      <c r="B466" s="3" t="s">
        <v>409</v>
      </c>
      <c r="C466" s="3" t="s">
        <v>15</v>
      </c>
      <c r="D466" s="2">
        <v>132</v>
      </c>
      <c r="E466" s="2" t="s">
        <v>148</v>
      </c>
    </row>
    <row r="467" spans="1:5">
      <c r="A467" s="6">
        <v>11032</v>
      </c>
      <c r="B467" s="3" t="s">
        <v>410</v>
      </c>
      <c r="C467" s="3" t="s">
        <v>15</v>
      </c>
      <c r="D467" s="2">
        <v>132</v>
      </c>
      <c r="E467" s="2" t="s">
        <v>148</v>
      </c>
    </row>
    <row r="468" spans="1:5">
      <c r="A468" s="6">
        <v>11035</v>
      </c>
      <c r="B468" s="3" t="s">
        <v>411</v>
      </c>
      <c r="C468" s="3" t="s">
        <v>15</v>
      </c>
      <c r="D468" s="2">
        <v>132</v>
      </c>
      <c r="E468" s="2" t="s">
        <v>148</v>
      </c>
    </row>
    <row r="469" spans="1:5">
      <c r="A469" s="6">
        <v>11044</v>
      </c>
      <c r="B469" s="3" t="s">
        <v>1342</v>
      </c>
      <c r="C469" s="3" t="s">
        <v>15</v>
      </c>
      <c r="D469" s="2">
        <v>132</v>
      </c>
      <c r="E469" s="2" t="s">
        <v>148</v>
      </c>
    </row>
    <row r="470" spans="1:5">
      <c r="A470" s="6">
        <v>11061</v>
      </c>
      <c r="B470" s="3" t="s">
        <v>412</v>
      </c>
      <c r="C470" s="3" t="s">
        <v>413</v>
      </c>
      <c r="D470" s="2">
        <v>137</v>
      </c>
      <c r="E470" s="2" t="s">
        <v>148</v>
      </c>
    </row>
    <row r="471" spans="1:5">
      <c r="A471" s="6">
        <v>11062</v>
      </c>
      <c r="B471" s="3" t="s">
        <v>414</v>
      </c>
      <c r="C471" s="3" t="s">
        <v>413</v>
      </c>
      <c r="D471" s="2">
        <v>137</v>
      </c>
      <c r="E471" s="2" t="s">
        <v>148</v>
      </c>
    </row>
    <row r="472" spans="1:5">
      <c r="A472" s="6">
        <v>11063</v>
      </c>
      <c r="B472" s="3" t="s">
        <v>415</v>
      </c>
      <c r="C472" s="3" t="s">
        <v>413</v>
      </c>
      <c r="D472" s="2">
        <v>137</v>
      </c>
      <c r="E472" s="2" t="s">
        <v>148</v>
      </c>
    </row>
    <row r="473" spans="1:5">
      <c r="A473" s="6">
        <v>11064</v>
      </c>
      <c r="B473" s="3" t="s">
        <v>416</v>
      </c>
      <c r="C473" s="3" t="s">
        <v>413</v>
      </c>
      <c r="D473" s="2">
        <v>137</v>
      </c>
      <c r="E473" s="2" t="s">
        <v>148</v>
      </c>
    </row>
    <row r="474" spans="1:5">
      <c r="A474" s="6">
        <v>11066</v>
      </c>
      <c r="B474" s="3" t="s">
        <v>417</v>
      </c>
      <c r="C474" s="3" t="s">
        <v>413</v>
      </c>
      <c r="D474" s="2">
        <v>137</v>
      </c>
      <c r="E474" s="2" t="s">
        <v>148</v>
      </c>
    </row>
    <row r="475" spans="1:5">
      <c r="A475" s="6">
        <v>11071</v>
      </c>
      <c r="B475" s="3" t="s">
        <v>418</v>
      </c>
      <c r="C475" s="3" t="s">
        <v>413</v>
      </c>
      <c r="D475" s="2">
        <v>137</v>
      </c>
      <c r="E475" s="2" t="s">
        <v>148</v>
      </c>
    </row>
    <row r="476" spans="1:5">
      <c r="A476" s="6">
        <v>11072</v>
      </c>
      <c r="B476" s="3" t="s">
        <v>419</v>
      </c>
      <c r="C476" s="3" t="s">
        <v>413</v>
      </c>
      <c r="D476" s="2">
        <v>137</v>
      </c>
      <c r="E476" s="2" t="s">
        <v>148</v>
      </c>
    </row>
    <row r="477" spans="1:5">
      <c r="A477" s="6">
        <v>11074</v>
      </c>
      <c r="B477" s="3" t="s">
        <v>420</v>
      </c>
      <c r="C477" s="3" t="s">
        <v>413</v>
      </c>
      <c r="D477" s="2">
        <v>137</v>
      </c>
      <c r="E477" s="2" t="s">
        <v>148</v>
      </c>
    </row>
    <row r="478" spans="1:5">
      <c r="A478" s="6">
        <v>11075</v>
      </c>
      <c r="B478" s="3" t="s">
        <v>421</v>
      </c>
      <c r="C478" s="3" t="s">
        <v>413</v>
      </c>
      <c r="D478" s="2">
        <v>137</v>
      </c>
      <c r="E478" s="2" t="s">
        <v>148</v>
      </c>
    </row>
    <row r="479" spans="1:5">
      <c r="A479" s="6">
        <v>11087</v>
      </c>
      <c r="B479" s="3" t="s">
        <v>422</v>
      </c>
      <c r="C479" s="3" t="s">
        <v>349</v>
      </c>
      <c r="D479" s="2">
        <v>133</v>
      </c>
      <c r="E479" s="2" t="s">
        <v>148</v>
      </c>
    </row>
    <row r="480" spans="1:5">
      <c r="A480" s="6">
        <v>11092</v>
      </c>
      <c r="B480" s="3" t="s">
        <v>423</v>
      </c>
      <c r="C480" s="3" t="s">
        <v>349</v>
      </c>
      <c r="D480" s="2">
        <v>133</v>
      </c>
      <c r="E480" s="2" t="s">
        <v>148</v>
      </c>
    </row>
    <row r="481" spans="1:5">
      <c r="A481" s="6">
        <v>11095</v>
      </c>
      <c r="B481" s="3" t="s">
        <v>424</v>
      </c>
      <c r="C481" s="3" t="s">
        <v>349</v>
      </c>
      <c r="D481" s="2">
        <v>133</v>
      </c>
      <c r="E481" s="2" t="s">
        <v>148</v>
      </c>
    </row>
    <row r="482" spans="1:5">
      <c r="A482" s="6">
        <v>11099</v>
      </c>
      <c r="B482" s="3" t="s">
        <v>274</v>
      </c>
      <c r="C482" s="3" t="s">
        <v>16</v>
      </c>
      <c r="D482" s="2">
        <v>136</v>
      </c>
      <c r="E482" s="2" t="s">
        <v>148</v>
      </c>
    </row>
    <row r="483" spans="1:5">
      <c r="A483" s="6">
        <v>11100</v>
      </c>
      <c r="B483" s="3" t="s">
        <v>192</v>
      </c>
      <c r="C483" s="3" t="s">
        <v>16</v>
      </c>
      <c r="D483" s="2">
        <v>136</v>
      </c>
      <c r="E483" s="2" t="s">
        <v>148</v>
      </c>
    </row>
    <row r="484" spans="1:5">
      <c r="A484" s="6">
        <v>11105</v>
      </c>
      <c r="B484" s="3" t="s">
        <v>425</v>
      </c>
      <c r="C484" s="3"/>
      <c r="D484" s="2">
        <v>5</v>
      </c>
      <c r="E484" s="2"/>
    </row>
    <row r="485" spans="1:5">
      <c r="A485" s="6">
        <v>11109</v>
      </c>
      <c r="B485" s="3" t="s">
        <v>426</v>
      </c>
      <c r="C485" s="3" t="s">
        <v>16</v>
      </c>
      <c r="D485" s="2">
        <v>136</v>
      </c>
      <c r="E485" s="2" t="s">
        <v>148</v>
      </c>
    </row>
    <row r="486" spans="1:5">
      <c r="A486" s="6">
        <v>11114</v>
      </c>
      <c r="B486" s="3" t="s">
        <v>427</v>
      </c>
      <c r="C486" s="3" t="s">
        <v>16</v>
      </c>
      <c r="D486" s="2">
        <v>136</v>
      </c>
      <c r="E486" s="2" t="s">
        <v>148</v>
      </c>
    </row>
    <row r="487" spans="1:5">
      <c r="A487" s="6">
        <v>11119</v>
      </c>
      <c r="B487" s="3" t="s">
        <v>428</v>
      </c>
      <c r="C487" s="3" t="s">
        <v>16</v>
      </c>
      <c r="D487" s="2">
        <v>136</v>
      </c>
      <c r="E487" s="2" t="s">
        <v>148</v>
      </c>
    </row>
    <row r="488" spans="1:5">
      <c r="A488" s="6">
        <v>11122</v>
      </c>
      <c r="B488" s="3" t="s">
        <v>429</v>
      </c>
      <c r="C488" s="3" t="s">
        <v>16</v>
      </c>
      <c r="D488" s="2">
        <v>136</v>
      </c>
      <c r="E488" s="2" t="s">
        <v>148</v>
      </c>
    </row>
    <row r="489" spans="1:5">
      <c r="A489" s="6">
        <v>11125</v>
      </c>
      <c r="B489" s="3" t="s">
        <v>1336</v>
      </c>
      <c r="C489" s="3" t="s">
        <v>16</v>
      </c>
      <c r="D489" s="2">
        <v>136</v>
      </c>
      <c r="E489" s="2" t="s">
        <v>148</v>
      </c>
    </row>
    <row r="490" spans="1:5">
      <c r="A490" s="6">
        <v>11126</v>
      </c>
      <c r="B490" s="3" t="s">
        <v>430</v>
      </c>
      <c r="C490" s="3" t="s">
        <v>16</v>
      </c>
      <c r="D490" s="2">
        <v>136</v>
      </c>
      <c r="E490" s="2" t="s">
        <v>148</v>
      </c>
    </row>
    <row r="491" spans="1:5">
      <c r="A491" s="6">
        <v>11131</v>
      </c>
      <c r="B491" s="3" t="s">
        <v>431</v>
      </c>
      <c r="C491" s="3" t="s">
        <v>16</v>
      </c>
      <c r="D491" s="2">
        <v>136</v>
      </c>
      <c r="E491" s="2" t="s">
        <v>148</v>
      </c>
    </row>
    <row r="492" spans="1:5">
      <c r="A492" s="6">
        <v>11132</v>
      </c>
      <c r="B492" s="3" t="s">
        <v>432</v>
      </c>
      <c r="C492" s="3" t="s">
        <v>16</v>
      </c>
      <c r="D492" s="2">
        <v>136</v>
      </c>
      <c r="E492" s="2" t="s">
        <v>148</v>
      </c>
    </row>
    <row r="493" spans="1:5">
      <c r="A493" s="6">
        <v>11134</v>
      </c>
      <c r="B493" s="3" t="s">
        <v>433</v>
      </c>
      <c r="C493" s="3" t="s">
        <v>16</v>
      </c>
      <c r="D493" s="2">
        <v>136</v>
      </c>
      <c r="E493" s="2" t="s">
        <v>148</v>
      </c>
    </row>
    <row r="494" spans="1:5">
      <c r="A494" s="6">
        <v>11141</v>
      </c>
      <c r="B494" s="3" t="s">
        <v>434</v>
      </c>
      <c r="C494" s="3" t="s">
        <v>435</v>
      </c>
      <c r="D494" s="2">
        <v>131</v>
      </c>
      <c r="E494" s="2" t="s">
        <v>148</v>
      </c>
    </row>
    <row r="495" spans="1:5">
      <c r="A495" s="6">
        <v>11142</v>
      </c>
      <c r="B495" s="3" t="s">
        <v>373</v>
      </c>
      <c r="C495" s="3" t="s">
        <v>435</v>
      </c>
      <c r="D495" s="2">
        <v>131</v>
      </c>
      <c r="E495" s="2" t="s">
        <v>148</v>
      </c>
    </row>
    <row r="496" spans="1:5">
      <c r="A496" s="6">
        <v>11145</v>
      </c>
      <c r="B496" s="3" t="s">
        <v>436</v>
      </c>
      <c r="C496" s="3" t="s">
        <v>435</v>
      </c>
      <c r="D496" s="2">
        <v>131</v>
      </c>
      <c r="E496" s="2" t="s">
        <v>148</v>
      </c>
    </row>
    <row r="497" spans="1:5">
      <c r="A497" s="6">
        <v>11147</v>
      </c>
      <c r="B497" s="3" t="s">
        <v>26</v>
      </c>
      <c r="C497" s="3" t="s">
        <v>435</v>
      </c>
      <c r="D497" s="2">
        <v>131</v>
      </c>
      <c r="E497" s="2" t="s">
        <v>148</v>
      </c>
    </row>
    <row r="498" spans="1:5">
      <c r="A498" s="6">
        <v>11149</v>
      </c>
      <c r="B498" s="3" t="s">
        <v>437</v>
      </c>
      <c r="C498" s="3" t="s">
        <v>435</v>
      </c>
      <c r="D498" s="2">
        <v>131</v>
      </c>
      <c r="E498" s="2" t="s">
        <v>148</v>
      </c>
    </row>
    <row r="499" spans="1:5">
      <c r="A499" s="6">
        <v>11150</v>
      </c>
      <c r="B499" s="3" t="s">
        <v>438</v>
      </c>
      <c r="C499" s="3" t="s">
        <v>435</v>
      </c>
      <c r="D499" s="2">
        <v>131</v>
      </c>
      <c r="E499" s="2" t="s">
        <v>148</v>
      </c>
    </row>
    <row r="500" spans="1:5">
      <c r="A500" s="6">
        <v>11151</v>
      </c>
      <c r="B500" s="3" t="s">
        <v>439</v>
      </c>
      <c r="C500" s="3" t="s">
        <v>435</v>
      </c>
      <c r="D500" s="2">
        <v>131</v>
      </c>
      <c r="E500" s="2" t="s">
        <v>148</v>
      </c>
    </row>
    <row r="501" spans="1:5">
      <c r="A501" s="6">
        <v>11152</v>
      </c>
      <c r="B501" s="3" t="s">
        <v>440</v>
      </c>
      <c r="C501" s="3" t="s">
        <v>435</v>
      </c>
      <c r="D501" s="2">
        <v>131</v>
      </c>
      <c r="E501" s="2" t="s">
        <v>148</v>
      </c>
    </row>
    <row r="502" spans="1:5">
      <c r="A502" s="6">
        <v>11153</v>
      </c>
      <c r="B502" s="3" t="s">
        <v>441</v>
      </c>
      <c r="C502" s="3" t="s">
        <v>435</v>
      </c>
      <c r="D502" s="2">
        <v>131</v>
      </c>
      <c r="E502" s="2" t="s">
        <v>148</v>
      </c>
    </row>
    <row r="503" spans="1:5">
      <c r="A503" s="6">
        <v>11154</v>
      </c>
      <c r="B503" s="3" t="s">
        <v>442</v>
      </c>
      <c r="C503" s="3" t="s">
        <v>435</v>
      </c>
      <c r="D503" s="2">
        <v>131</v>
      </c>
      <c r="E503" s="2" t="s">
        <v>148</v>
      </c>
    </row>
    <row r="504" spans="1:5">
      <c r="A504" s="6">
        <v>11157</v>
      </c>
      <c r="B504" s="3" t="s">
        <v>443</v>
      </c>
      <c r="C504" s="3" t="s">
        <v>435</v>
      </c>
      <c r="D504" s="2">
        <v>131</v>
      </c>
      <c r="E504" s="2" t="s">
        <v>148</v>
      </c>
    </row>
    <row r="505" spans="1:5">
      <c r="A505" s="6">
        <v>11158</v>
      </c>
      <c r="B505" s="3" t="s">
        <v>444</v>
      </c>
      <c r="C505" s="3" t="s">
        <v>435</v>
      </c>
      <c r="D505" s="2">
        <v>131</v>
      </c>
      <c r="E505" s="2" t="s">
        <v>148</v>
      </c>
    </row>
    <row r="506" spans="1:5">
      <c r="A506" s="6">
        <v>11159</v>
      </c>
      <c r="B506" s="3" t="s">
        <v>445</v>
      </c>
      <c r="C506" s="3" t="s">
        <v>435</v>
      </c>
      <c r="D506" s="2">
        <v>131</v>
      </c>
      <c r="E506" s="2" t="s">
        <v>148</v>
      </c>
    </row>
    <row r="507" spans="1:5">
      <c r="A507" s="6">
        <v>11160</v>
      </c>
      <c r="B507" s="3" t="s">
        <v>446</v>
      </c>
      <c r="C507" s="3" t="s">
        <v>435</v>
      </c>
      <c r="D507" s="2">
        <v>131</v>
      </c>
      <c r="E507" s="2" t="s">
        <v>148</v>
      </c>
    </row>
    <row r="508" spans="1:5">
      <c r="A508" s="6">
        <v>11163</v>
      </c>
      <c r="B508" s="3" t="s">
        <v>91</v>
      </c>
      <c r="C508" s="7" t="s">
        <v>113</v>
      </c>
      <c r="D508" s="2">
        <v>149</v>
      </c>
      <c r="E508" s="2" t="s">
        <v>78</v>
      </c>
    </row>
    <row r="509" spans="1:5">
      <c r="A509" s="6">
        <v>11166</v>
      </c>
      <c r="B509" s="3" t="s">
        <v>447</v>
      </c>
      <c r="C509" s="3" t="s">
        <v>413</v>
      </c>
      <c r="D509" s="2">
        <v>137</v>
      </c>
      <c r="E509" s="2" t="s">
        <v>148</v>
      </c>
    </row>
    <row r="510" spans="1:5">
      <c r="A510" s="6">
        <v>11173</v>
      </c>
      <c r="B510" s="3" t="s">
        <v>247</v>
      </c>
      <c r="C510" s="3" t="s">
        <v>413</v>
      </c>
      <c r="D510" s="2">
        <v>137</v>
      </c>
      <c r="E510" s="2" t="s">
        <v>148</v>
      </c>
    </row>
    <row r="511" spans="1:5">
      <c r="A511" s="6">
        <v>11177</v>
      </c>
      <c r="B511" s="3" t="s">
        <v>448</v>
      </c>
      <c r="C511" s="3" t="s">
        <v>413</v>
      </c>
      <c r="D511" s="2">
        <v>137</v>
      </c>
      <c r="E511" s="2" t="s">
        <v>148</v>
      </c>
    </row>
    <row r="512" spans="1:5">
      <c r="A512" s="6">
        <v>11182</v>
      </c>
      <c r="B512" s="3" t="s">
        <v>449</v>
      </c>
      <c r="C512" s="3" t="s">
        <v>413</v>
      </c>
      <c r="D512" s="2">
        <v>137</v>
      </c>
      <c r="E512" s="2" t="s">
        <v>148</v>
      </c>
    </row>
    <row r="513" spans="1:5">
      <c r="A513" s="6">
        <v>11187</v>
      </c>
      <c r="B513" s="3" t="s">
        <v>450</v>
      </c>
      <c r="C513" s="3" t="s">
        <v>413</v>
      </c>
      <c r="D513" s="2">
        <v>137</v>
      </c>
      <c r="E513" s="2" t="s">
        <v>148</v>
      </c>
    </row>
    <row r="514" spans="1:5">
      <c r="A514" s="6">
        <v>11189</v>
      </c>
      <c r="B514" s="3" t="s">
        <v>451</v>
      </c>
      <c r="C514" s="3" t="s">
        <v>17</v>
      </c>
      <c r="D514" s="2">
        <v>138</v>
      </c>
      <c r="E514" s="2" t="s">
        <v>148</v>
      </c>
    </row>
    <row r="515" spans="1:5">
      <c r="A515" s="6">
        <v>11191</v>
      </c>
      <c r="B515" s="3" t="s">
        <v>452</v>
      </c>
      <c r="C515" s="3" t="s">
        <v>17</v>
      </c>
      <c r="D515" s="2">
        <v>138</v>
      </c>
      <c r="E515" s="2" t="s">
        <v>148</v>
      </c>
    </row>
    <row r="516" spans="1:5">
      <c r="A516" s="6">
        <v>11192</v>
      </c>
      <c r="B516" s="3" t="s">
        <v>453</v>
      </c>
      <c r="C516" s="3" t="s">
        <v>17</v>
      </c>
      <c r="D516" s="2">
        <v>138</v>
      </c>
      <c r="E516" s="2" t="s">
        <v>148</v>
      </c>
    </row>
    <row r="517" spans="1:5">
      <c r="A517" s="6">
        <v>11195</v>
      </c>
      <c r="B517" s="3" t="s">
        <v>454</v>
      </c>
      <c r="C517" s="3" t="s">
        <v>17</v>
      </c>
      <c r="D517" s="2">
        <v>138</v>
      </c>
      <c r="E517" s="2" t="s">
        <v>148</v>
      </c>
    </row>
    <row r="518" spans="1:5">
      <c r="A518" s="6">
        <v>11197</v>
      </c>
      <c r="B518" s="3" t="s">
        <v>455</v>
      </c>
      <c r="C518" s="3" t="s">
        <v>17</v>
      </c>
      <c r="D518" s="2">
        <v>138</v>
      </c>
      <c r="E518" s="2" t="s">
        <v>148</v>
      </c>
    </row>
    <row r="519" spans="1:5">
      <c r="A519" s="6">
        <v>11203</v>
      </c>
      <c r="B519" s="3" t="s">
        <v>456</v>
      </c>
      <c r="C519" t="s">
        <v>77</v>
      </c>
      <c r="D519" s="2">
        <v>121</v>
      </c>
      <c r="E519" s="2" t="s">
        <v>78</v>
      </c>
    </row>
    <row r="520" spans="1:5">
      <c r="A520" s="6">
        <v>11205</v>
      </c>
      <c r="B520" s="3" t="s">
        <v>457</v>
      </c>
      <c r="C520" s="3" t="s">
        <v>17</v>
      </c>
      <c r="D520" s="2">
        <v>138</v>
      </c>
      <c r="E520" s="2" t="s">
        <v>148</v>
      </c>
    </row>
    <row r="521" spans="1:5">
      <c r="A521" s="6">
        <v>11208</v>
      </c>
      <c r="B521" s="3" t="s">
        <v>458</v>
      </c>
      <c r="C521" s="3" t="s">
        <v>214</v>
      </c>
      <c r="D521" s="2">
        <v>110</v>
      </c>
      <c r="E521" s="2" t="s">
        <v>215</v>
      </c>
    </row>
    <row r="522" spans="1:5">
      <c r="A522" s="6">
        <v>11211</v>
      </c>
      <c r="B522" s="3" t="s">
        <v>459</v>
      </c>
      <c r="C522" t="s">
        <v>7</v>
      </c>
      <c r="D522" s="2">
        <v>128</v>
      </c>
      <c r="E522" s="2" t="s">
        <v>78</v>
      </c>
    </row>
    <row r="523" spans="1:5">
      <c r="A523" s="6">
        <v>11212</v>
      </c>
      <c r="B523" s="3" t="s">
        <v>460</v>
      </c>
      <c r="C523" s="7" t="s">
        <v>113</v>
      </c>
      <c r="D523" s="2">
        <v>149</v>
      </c>
      <c r="E523" s="2" t="s">
        <v>78</v>
      </c>
    </row>
    <row r="524" spans="1:5">
      <c r="A524" s="6">
        <v>11215</v>
      </c>
      <c r="B524" s="3" t="s">
        <v>461</v>
      </c>
      <c r="C524" s="3" t="s">
        <v>18</v>
      </c>
      <c r="D524" s="2">
        <v>155</v>
      </c>
      <c r="E524" s="2" t="s">
        <v>102</v>
      </c>
    </row>
    <row r="525" spans="1:5">
      <c r="A525" s="6">
        <v>11216</v>
      </c>
      <c r="B525" s="3" t="s">
        <v>462</v>
      </c>
      <c r="C525" s="3" t="s">
        <v>223</v>
      </c>
      <c r="D525" s="2">
        <v>115</v>
      </c>
      <c r="E525" s="2" t="s">
        <v>215</v>
      </c>
    </row>
    <row r="526" spans="1:5">
      <c r="A526" s="6">
        <v>11227</v>
      </c>
      <c r="B526" s="3" t="s">
        <v>463</v>
      </c>
      <c r="C526" s="3" t="s">
        <v>16</v>
      </c>
      <c r="D526" s="2">
        <v>136</v>
      </c>
      <c r="E526" s="2" t="s">
        <v>148</v>
      </c>
    </row>
    <row r="527" spans="1:5">
      <c r="A527" s="6">
        <v>11228</v>
      </c>
      <c r="B527" s="3" t="s">
        <v>464</v>
      </c>
      <c r="C527" s="3" t="s">
        <v>16</v>
      </c>
      <c r="D527" s="2">
        <v>136</v>
      </c>
      <c r="E527" s="2" t="s">
        <v>148</v>
      </c>
    </row>
    <row r="528" spans="1:5">
      <c r="A528" s="6">
        <v>11232</v>
      </c>
      <c r="B528" s="3" t="s">
        <v>465</v>
      </c>
      <c r="C528" s="3" t="s">
        <v>16</v>
      </c>
      <c r="D528" s="2">
        <v>136</v>
      </c>
      <c r="E528" s="2" t="s">
        <v>148</v>
      </c>
    </row>
    <row r="529" spans="1:5">
      <c r="A529" s="6">
        <v>11236</v>
      </c>
      <c r="B529" s="3" t="s">
        <v>466</v>
      </c>
      <c r="C529" s="3" t="s">
        <v>12</v>
      </c>
      <c r="D529" s="2">
        <v>106</v>
      </c>
      <c r="E529" s="2" t="s">
        <v>215</v>
      </c>
    </row>
    <row r="530" spans="1:5">
      <c r="A530" s="6">
        <v>11240</v>
      </c>
      <c r="B530" s="3" t="s">
        <v>467</v>
      </c>
      <c r="C530" s="3" t="s">
        <v>18</v>
      </c>
      <c r="D530" s="2">
        <v>155</v>
      </c>
      <c r="E530" s="2" t="s">
        <v>102</v>
      </c>
    </row>
    <row r="531" spans="1:5">
      <c r="A531" s="6">
        <v>11244</v>
      </c>
      <c r="B531" s="3" t="s">
        <v>468</v>
      </c>
      <c r="C531" s="3" t="s">
        <v>469</v>
      </c>
      <c r="D531" s="2">
        <v>140</v>
      </c>
      <c r="E531" s="2" t="s">
        <v>102</v>
      </c>
    </row>
    <row r="532" spans="1:5">
      <c r="A532" s="6">
        <v>11246</v>
      </c>
      <c r="B532" s="3" t="s">
        <v>470</v>
      </c>
      <c r="C532" s="3" t="s">
        <v>288</v>
      </c>
      <c r="D532" s="2">
        <v>104</v>
      </c>
      <c r="E532" s="2" t="s">
        <v>215</v>
      </c>
    </row>
    <row r="533" spans="1:5">
      <c r="A533" s="6">
        <v>11249</v>
      </c>
      <c r="B533" s="3" t="s">
        <v>471</v>
      </c>
      <c r="C533" s="3" t="s">
        <v>200</v>
      </c>
      <c r="D533" s="2">
        <v>114</v>
      </c>
      <c r="E533" s="2" t="s">
        <v>78</v>
      </c>
    </row>
    <row r="534" spans="1:5">
      <c r="A534" s="6">
        <v>11252</v>
      </c>
      <c r="B534" s="3" t="s">
        <v>472</v>
      </c>
      <c r="C534" s="3" t="s">
        <v>0</v>
      </c>
      <c r="D534" s="2">
        <v>156</v>
      </c>
      <c r="E534" s="2" t="s">
        <v>102</v>
      </c>
    </row>
    <row r="535" spans="1:5">
      <c r="A535" s="6">
        <v>11253</v>
      </c>
      <c r="B535" s="3" t="s">
        <v>473</v>
      </c>
      <c r="C535" s="3" t="s">
        <v>0</v>
      </c>
      <c r="D535" s="2">
        <v>156</v>
      </c>
      <c r="E535" s="2" t="s">
        <v>102</v>
      </c>
    </row>
    <row r="536" spans="1:5">
      <c r="A536" s="6">
        <v>11254</v>
      </c>
      <c r="B536" s="3" t="s">
        <v>474</v>
      </c>
      <c r="C536" s="3" t="s">
        <v>0</v>
      </c>
      <c r="D536" s="2">
        <v>156</v>
      </c>
      <c r="E536" s="2" t="s">
        <v>102</v>
      </c>
    </row>
    <row r="537" spans="1:5">
      <c r="A537" s="6">
        <v>11255</v>
      </c>
      <c r="B537" s="3" t="s">
        <v>399</v>
      </c>
      <c r="C537" s="3" t="s">
        <v>0</v>
      </c>
      <c r="D537" s="2">
        <v>156</v>
      </c>
      <c r="E537" s="2" t="s">
        <v>102</v>
      </c>
    </row>
    <row r="538" spans="1:5">
      <c r="A538" s="6">
        <v>11257</v>
      </c>
      <c r="B538" s="3" t="s">
        <v>475</v>
      </c>
      <c r="C538" s="3" t="s">
        <v>0</v>
      </c>
      <c r="D538" s="2">
        <v>156</v>
      </c>
      <c r="E538" s="2" t="s">
        <v>102</v>
      </c>
    </row>
    <row r="539" spans="1:5">
      <c r="A539" s="6">
        <v>11258</v>
      </c>
      <c r="B539" s="3" t="s">
        <v>476</v>
      </c>
      <c r="C539" s="3" t="s">
        <v>0</v>
      </c>
      <c r="D539" s="2">
        <v>156</v>
      </c>
      <c r="E539" s="2" t="s">
        <v>102</v>
      </c>
    </row>
    <row r="540" spans="1:5">
      <c r="A540" s="6">
        <v>11259</v>
      </c>
      <c r="B540" s="3" t="s">
        <v>477</v>
      </c>
      <c r="C540" s="3" t="s">
        <v>0</v>
      </c>
      <c r="D540" s="2">
        <v>156</v>
      </c>
      <c r="E540" s="2" t="s">
        <v>102</v>
      </c>
    </row>
    <row r="541" spans="1:5">
      <c r="A541" s="6">
        <v>11263</v>
      </c>
      <c r="B541" s="3" t="s">
        <v>478</v>
      </c>
      <c r="C541" s="3" t="s">
        <v>0</v>
      </c>
      <c r="D541" s="2">
        <v>156</v>
      </c>
      <c r="E541" s="2" t="s">
        <v>102</v>
      </c>
    </row>
    <row r="542" spans="1:5">
      <c r="A542" s="6">
        <v>11265</v>
      </c>
      <c r="B542" s="3" t="s">
        <v>479</v>
      </c>
      <c r="C542" s="3" t="s">
        <v>0</v>
      </c>
      <c r="D542" s="2">
        <v>156</v>
      </c>
      <c r="E542" s="2" t="s">
        <v>102</v>
      </c>
    </row>
    <row r="543" spans="1:5">
      <c r="A543" s="6">
        <v>11266</v>
      </c>
      <c r="B543" s="3" t="s">
        <v>480</v>
      </c>
      <c r="C543" s="3" t="s">
        <v>0</v>
      </c>
      <c r="D543" s="2">
        <v>156</v>
      </c>
      <c r="E543" s="2" t="s">
        <v>102</v>
      </c>
    </row>
    <row r="544" spans="1:5">
      <c r="A544" s="6">
        <v>11267</v>
      </c>
      <c r="B544" s="3" t="s">
        <v>481</v>
      </c>
      <c r="C544" s="3" t="s">
        <v>0</v>
      </c>
      <c r="D544" s="2">
        <v>156</v>
      </c>
      <c r="E544" s="2" t="s">
        <v>102</v>
      </c>
    </row>
    <row r="545" spans="1:5">
      <c r="A545" s="6">
        <v>11269</v>
      </c>
      <c r="B545" s="3" t="s">
        <v>482</v>
      </c>
      <c r="C545" s="3" t="s">
        <v>0</v>
      </c>
      <c r="D545" s="2">
        <v>156</v>
      </c>
      <c r="E545" s="2" t="s">
        <v>102</v>
      </c>
    </row>
    <row r="546" spans="1:5">
      <c r="A546" s="6">
        <v>11275</v>
      </c>
      <c r="B546" s="3" t="s">
        <v>483</v>
      </c>
      <c r="C546" s="3" t="s">
        <v>0</v>
      </c>
      <c r="D546" s="2">
        <v>156</v>
      </c>
      <c r="E546" s="2" t="s">
        <v>102</v>
      </c>
    </row>
    <row r="547" spans="1:5">
      <c r="A547" s="6">
        <v>11276</v>
      </c>
      <c r="B547" s="3" t="s">
        <v>1328</v>
      </c>
      <c r="C547" s="3" t="s">
        <v>0</v>
      </c>
      <c r="D547" s="2">
        <v>156</v>
      </c>
      <c r="E547" s="2" t="s">
        <v>102</v>
      </c>
    </row>
    <row r="548" spans="1:5">
      <c r="A548" s="6">
        <v>11277</v>
      </c>
      <c r="B548" s="3" t="s">
        <v>484</v>
      </c>
      <c r="C548" s="3" t="s">
        <v>0</v>
      </c>
      <c r="D548" s="2">
        <v>156</v>
      </c>
      <c r="E548" s="2" t="s">
        <v>102</v>
      </c>
    </row>
    <row r="549" spans="1:5">
      <c r="A549" s="6">
        <v>11278</v>
      </c>
      <c r="B549" s="3" t="s">
        <v>10</v>
      </c>
      <c r="C549" s="3" t="s">
        <v>0</v>
      </c>
      <c r="D549" s="2">
        <v>156</v>
      </c>
      <c r="E549" s="2" t="s">
        <v>102</v>
      </c>
    </row>
    <row r="550" spans="1:5">
      <c r="A550" s="6">
        <v>11284</v>
      </c>
      <c r="B550" s="3" t="s">
        <v>485</v>
      </c>
      <c r="C550" s="3" t="s">
        <v>0</v>
      </c>
      <c r="D550" s="2">
        <v>156</v>
      </c>
      <c r="E550" s="2" t="s">
        <v>102</v>
      </c>
    </row>
    <row r="551" spans="1:5">
      <c r="A551" s="6">
        <v>11291</v>
      </c>
      <c r="B551" s="3" t="s">
        <v>486</v>
      </c>
      <c r="C551" s="3" t="s">
        <v>0</v>
      </c>
      <c r="D551" s="2">
        <v>156</v>
      </c>
      <c r="E551" s="2" t="s">
        <v>102</v>
      </c>
    </row>
    <row r="552" spans="1:5">
      <c r="A552" s="6">
        <v>11293</v>
      </c>
      <c r="B552" s="3" t="s">
        <v>487</v>
      </c>
      <c r="C552" s="3" t="s">
        <v>0</v>
      </c>
      <c r="D552" s="2">
        <v>156</v>
      </c>
      <c r="E552" s="2" t="s">
        <v>102</v>
      </c>
    </row>
    <row r="553" spans="1:5">
      <c r="A553" s="6">
        <v>11300</v>
      </c>
      <c r="B553" s="3" t="s">
        <v>488</v>
      </c>
      <c r="C553" s="3" t="s">
        <v>0</v>
      </c>
      <c r="D553" s="2">
        <v>156</v>
      </c>
      <c r="E553" s="2" t="s">
        <v>102</v>
      </c>
    </row>
    <row r="554" spans="1:5">
      <c r="A554" s="6">
        <v>11303</v>
      </c>
      <c r="B554" s="3" t="s">
        <v>489</v>
      </c>
      <c r="C554" t="s">
        <v>14</v>
      </c>
      <c r="D554" s="2">
        <v>118</v>
      </c>
      <c r="E554" s="2" t="s">
        <v>78</v>
      </c>
    </row>
    <row r="555" spans="1:5">
      <c r="A555" s="6">
        <v>11308</v>
      </c>
      <c r="B555" s="3" t="s">
        <v>490</v>
      </c>
      <c r="C555" t="s">
        <v>14</v>
      </c>
      <c r="D555" s="2">
        <v>118</v>
      </c>
      <c r="E555" s="2" t="s">
        <v>78</v>
      </c>
    </row>
    <row r="556" spans="1:5">
      <c r="A556" s="6">
        <v>11309</v>
      </c>
      <c r="B556" s="3" t="s">
        <v>491</v>
      </c>
      <c r="C556" t="s">
        <v>14</v>
      </c>
      <c r="D556" s="2">
        <v>118</v>
      </c>
      <c r="E556" s="2" t="s">
        <v>78</v>
      </c>
    </row>
    <row r="557" spans="1:5">
      <c r="A557" s="6">
        <v>11311</v>
      </c>
      <c r="B557" s="3" t="s">
        <v>492</v>
      </c>
      <c r="C557" s="3" t="s">
        <v>101</v>
      </c>
      <c r="D557" s="2">
        <v>146</v>
      </c>
      <c r="E557" s="2" t="s">
        <v>102</v>
      </c>
    </row>
    <row r="558" spans="1:5">
      <c r="A558" s="6">
        <v>11312</v>
      </c>
      <c r="B558" s="3" t="s">
        <v>493</v>
      </c>
      <c r="C558" s="3" t="s">
        <v>494</v>
      </c>
      <c r="D558" s="2">
        <v>154</v>
      </c>
      <c r="E558" s="2" t="s">
        <v>102</v>
      </c>
    </row>
    <row r="559" spans="1:5">
      <c r="A559" s="6">
        <v>11316</v>
      </c>
      <c r="B559" s="3" t="s">
        <v>495</v>
      </c>
      <c r="C559" s="3" t="s">
        <v>223</v>
      </c>
      <c r="D559" s="2">
        <v>115</v>
      </c>
      <c r="E559" s="2" t="s">
        <v>215</v>
      </c>
    </row>
    <row r="560" spans="1:5">
      <c r="A560" s="6">
        <v>11318</v>
      </c>
      <c r="B560" s="3" t="s">
        <v>496</v>
      </c>
      <c r="C560" s="3" t="s">
        <v>28</v>
      </c>
      <c r="D560" s="2">
        <v>150</v>
      </c>
      <c r="E560" s="2" t="s">
        <v>78</v>
      </c>
    </row>
    <row r="561" spans="1:5">
      <c r="A561" s="6">
        <v>11325</v>
      </c>
      <c r="B561" s="3" t="s">
        <v>497</v>
      </c>
      <c r="C561" s="3" t="s">
        <v>12</v>
      </c>
      <c r="D561" s="2">
        <v>106</v>
      </c>
      <c r="E561" s="2" t="s">
        <v>215</v>
      </c>
    </row>
    <row r="562" spans="1:5">
      <c r="A562" s="6">
        <v>11328</v>
      </c>
      <c r="B562" s="3" t="s">
        <v>498</v>
      </c>
      <c r="C562" s="3" t="s">
        <v>351</v>
      </c>
      <c r="D562" s="2">
        <v>124</v>
      </c>
      <c r="E562" s="2" t="s">
        <v>148</v>
      </c>
    </row>
    <row r="563" spans="1:5">
      <c r="A563" s="6">
        <v>11330</v>
      </c>
      <c r="B563" s="3" t="s">
        <v>499</v>
      </c>
      <c r="C563" s="3" t="s">
        <v>0</v>
      </c>
      <c r="D563" s="2">
        <v>156</v>
      </c>
      <c r="E563" s="2" t="s">
        <v>102</v>
      </c>
    </row>
    <row r="564" spans="1:5">
      <c r="A564" s="6">
        <v>11333</v>
      </c>
      <c r="B564" s="3" t="s">
        <v>1313</v>
      </c>
      <c r="C564" s="3" t="s">
        <v>248</v>
      </c>
      <c r="D564" s="2">
        <v>103</v>
      </c>
      <c r="E564" s="2" t="s">
        <v>215</v>
      </c>
    </row>
    <row r="565" spans="1:5">
      <c r="A565" s="6">
        <v>11343</v>
      </c>
      <c r="B565" s="3" t="s">
        <v>130</v>
      </c>
      <c r="C565" s="3" t="s">
        <v>494</v>
      </c>
      <c r="D565" s="2">
        <v>154</v>
      </c>
      <c r="E565" s="2" t="s">
        <v>102</v>
      </c>
    </row>
    <row r="566" spans="1:5">
      <c r="A566" s="6">
        <v>11345</v>
      </c>
      <c r="B566" s="3" t="s">
        <v>356</v>
      </c>
      <c r="C566" s="3" t="s">
        <v>500</v>
      </c>
      <c r="D566" s="2">
        <v>142</v>
      </c>
      <c r="E566" s="2" t="s">
        <v>102</v>
      </c>
    </row>
    <row r="567" spans="1:5">
      <c r="A567" s="6">
        <v>11349</v>
      </c>
      <c r="B567" s="3" t="s">
        <v>501</v>
      </c>
      <c r="C567" s="3" t="s">
        <v>500</v>
      </c>
      <c r="D567" s="2">
        <v>142</v>
      </c>
      <c r="E567" s="2" t="s">
        <v>102</v>
      </c>
    </row>
    <row r="568" spans="1:5">
      <c r="A568" s="6">
        <v>11350</v>
      </c>
      <c r="B568" s="3" t="s">
        <v>502</v>
      </c>
      <c r="C568" s="3" t="s">
        <v>500</v>
      </c>
      <c r="D568" s="2">
        <v>142</v>
      </c>
      <c r="E568" s="2" t="s">
        <v>102</v>
      </c>
    </row>
    <row r="569" spans="1:5">
      <c r="A569" s="6">
        <v>11352</v>
      </c>
      <c r="B569" s="3" t="s">
        <v>503</v>
      </c>
      <c r="C569" s="3" t="s">
        <v>500</v>
      </c>
      <c r="D569" s="2">
        <v>142</v>
      </c>
      <c r="E569" s="2" t="s">
        <v>102</v>
      </c>
    </row>
    <row r="570" spans="1:5">
      <c r="A570" s="6">
        <v>11354</v>
      </c>
      <c r="B570" s="3" t="s">
        <v>504</v>
      </c>
      <c r="C570" s="3" t="s">
        <v>500</v>
      </c>
      <c r="D570" s="2">
        <v>142</v>
      </c>
      <c r="E570" s="2" t="s">
        <v>102</v>
      </c>
    </row>
    <row r="571" spans="1:5">
      <c r="A571" s="6">
        <v>11355</v>
      </c>
      <c r="B571" s="3" t="s">
        <v>505</v>
      </c>
      <c r="C571" s="3" t="s">
        <v>288</v>
      </c>
      <c r="D571" s="2">
        <v>104</v>
      </c>
      <c r="E571" s="2" t="s">
        <v>215</v>
      </c>
    </row>
    <row r="572" spans="1:5">
      <c r="A572" s="6">
        <v>11356</v>
      </c>
      <c r="B572" s="3" t="s">
        <v>506</v>
      </c>
      <c r="C572" s="3" t="s">
        <v>469</v>
      </c>
      <c r="D572" s="2">
        <v>140</v>
      </c>
      <c r="E572" s="2" t="s">
        <v>102</v>
      </c>
    </row>
    <row r="573" spans="1:5">
      <c r="A573" s="6">
        <v>11365</v>
      </c>
      <c r="B573" s="3" t="s">
        <v>507</v>
      </c>
      <c r="C573" s="3" t="s">
        <v>351</v>
      </c>
      <c r="D573" s="2">
        <v>124</v>
      </c>
      <c r="E573" s="2" t="s">
        <v>148</v>
      </c>
    </row>
    <row r="574" spans="1:5">
      <c r="A574" s="6">
        <v>11366</v>
      </c>
      <c r="B574" s="3" t="s">
        <v>1352</v>
      </c>
      <c r="C574" s="3" t="s">
        <v>508</v>
      </c>
      <c r="D574" s="2">
        <v>157</v>
      </c>
      <c r="E574" s="2" t="s">
        <v>102</v>
      </c>
    </row>
    <row r="575" spans="1:5">
      <c r="A575" s="6">
        <v>11372</v>
      </c>
      <c r="B575" s="3" t="s">
        <v>509</v>
      </c>
      <c r="C575" s="3" t="s">
        <v>494</v>
      </c>
      <c r="D575" s="2">
        <v>154</v>
      </c>
      <c r="E575" s="2" t="s">
        <v>102</v>
      </c>
    </row>
    <row r="576" spans="1:5">
      <c r="A576" s="6">
        <v>11385</v>
      </c>
      <c r="B576" s="3" t="s">
        <v>510</v>
      </c>
      <c r="C576" s="3" t="s">
        <v>494</v>
      </c>
      <c r="D576" s="2">
        <v>154</v>
      </c>
      <c r="E576" s="2" t="s">
        <v>102</v>
      </c>
    </row>
    <row r="577" spans="1:5">
      <c r="A577" s="6">
        <v>11387</v>
      </c>
      <c r="B577" s="3" t="s">
        <v>511</v>
      </c>
      <c r="C577" s="3" t="s">
        <v>494</v>
      </c>
      <c r="D577" s="2">
        <v>154</v>
      </c>
      <c r="E577" s="2" t="s">
        <v>102</v>
      </c>
    </row>
    <row r="578" spans="1:5">
      <c r="A578" s="6">
        <v>11396</v>
      </c>
      <c r="B578" s="3" t="s">
        <v>512</v>
      </c>
      <c r="C578" s="3" t="s">
        <v>469</v>
      </c>
      <c r="D578" s="2">
        <v>140</v>
      </c>
      <c r="E578" s="2" t="s">
        <v>102</v>
      </c>
    </row>
    <row r="579" spans="1:5">
      <c r="A579" s="6">
        <v>11397</v>
      </c>
      <c r="B579" s="3" t="s">
        <v>267</v>
      </c>
      <c r="C579" s="3" t="s">
        <v>349</v>
      </c>
      <c r="D579" s="2">
        <v>133</v>
      </c>
      <c r="E579" s="2" t="s">
        <v>148</v>
      </c>
    </row>
    <row r="580" spans="1:5">
      <c r="A580" s="6">
        <v>11405</v>
      </c>
      <c r="B580" s="3" t="s">
        <v>486</v>
      </c>
      <c r="C580" s="3" t="s">
        <v>508</v>
      </c>
      <c r="D580" s="2">
        <v>157</v>
      </c>
      <c r="E580" s="2" t="s">
        <v>102</v>
      </c>
    </row>
    <row r="581" spans="1:5">
      <c r="A581" s="6">
        <v>11406</v>
      </c>
      <c r="B581" s="3" t="s">
        <v>513</v>
      </c>
      <c r="C581" s="3" t="s">
        <v>508</v>
      </c>
      <c r="D581" s="2">
        <v>157</v>
      </c>
      <c r="E581" s="2" t="s">
        <v>102</v>
      </c>
    </row>
    <row r="582" spans="1:5">
      <c r="A582" s="6">
        <v>11408</v>
      </c>
      <c r="B582" s="3" t="s">
        <v>514</v>
      </c>
      <c r="C582" s="3" t="s">
        <v>508</v>
      </c>
      <c r="D582" s="2">
        <v>157</v>
      </c>
      <c r="E582" s="2" t="s">
        <v>102</v>
      </c>
    </row>
    <row r="583" spans="1:5">
      <c r="A583" s="6">
        <v>11411</v>
      </c>
      <c r="B583" s="3" t="s">
        <v>515</v>
      </c>
      <c r="C583" s="3" t="s">
        <v>508</v>
      </c>
      <c r="D583" s="2">
        <v>157</v>
      </c>
      <c r="E583" s="2" t="s">
        <v>102</v>
      </c>
    </row>
    <row r="584" spans="1:5">
      <c r="A584" s="6">
        <v>11412</v>
      </c>
      <c r="B584" s="3" t="s">
        <v>516</v>
      </c>
      <c r="C584" s="3" t="s">
        <v>508</v>
      </c>
      <c r="D584" s="2">
        <v>157</v>
      </c>
      <c r="E584" s="2" t="s">
        <v>102</v>
      </c>
    </row>
    <row r="585" spans="1:5">
      <c r="A585" s="6">
        <v>11415</v>
      </c>
      <c r="B585" s="3" t="s">
        <v>517</v>
      </c>
      <c r="C585" s="3" t="s">
        <v>508</v>
      </c>
      <c r="D585" s="2">
        <v>157</v>
      </c>
      <c r="E585" s="2" t="s">
        <v>102</v>
      </c>
    </row>
    <row r="586" spans="1:5">
      <c r="A586" s="6">
        <v>11417</v>
      </c>
      <c r="B586" s="3" t="s">
        <v>1232</v>
      </c>
      <c r="C586" s="3" t="s">
        <v>508</v>
      </c>
      <c r="D586" s="2">
        <v>157</v>
      </c>
      <c r="E586" s="2" t="s">
        <v>102</v>
      </c>
    </row>
    <row r="587" spans="1:5">
      <c r="A587" s="6">
        <v>11418</v>
      </c>
      <c r="B587" s="3" t="s">
        <v>518</v>
      </c>
      <c r="C587" s="3" t="s">
        <v>508</v>
      </c>
      <c r="D587" s="2">
        <v>157</v>
      </c>
      <c r="E587" s="2" t="s">
        <v>102</v>
      </c>
    </row>
    <row r="588" spans="1:5">
      <c r="A588" s="6">
        <v>11420</v>
      </c>
      <c r="B588" s="3" t="s">
        <v>519</v>
      </c>
      <c r="C588" s="3" t="s">
        <v>508</v>
      </c>
      <c r="D588" s="2">
        <v>157</v>
      </c>
      <c r="E588" s="2" t="s">
        <v>102</v>
      </c>
    </row>
    <row r="589" spans="1:5">
      <c r="A589" s="6">
        <v>11432</v>
      </c>
      <c r="B589" s="3" t="s">
        <v>520</v>
      </c>
      <c r="C589" s="3" t="s">
        <v>508</v>
      </c>
      <c r="D589" s="2">
        <v>157</v>
      </c>
      <c r="E589" s="2" t="s">
        <v>102</v>
      </c>
    </row>
    <row r="590" spans="1:5">
      <c r="A590" s="6">
        <v>11433</v>
      </c>
      <c r="B590" s="3" t="s">
        <v>521</v>
      </c>
      <c r="C590" s="3" t="s">
        <v>508</v>
      </c>
      <c r="D590" s="2">
        <v>157</v>
      </c>
      <c r="E590" s="2" t="s">
        <v>102</v>
      </c>
    </row>
    <row r="591" spans="1:5">
      <c r="A591" s="6">
        <v>11438</v>
      </c>
      <c r="B591" s="3" t="s">
        <v>522</v>
      </c>
      <c r="C591" s="3" t="s">
        <v>508</v>
      </c>
      <c r="D591" s="2">
        <v>157</v>
      </c>
      <c r="E591" s="2" t="s">
        <v>102</v>
      </c>
    </row>
    <row r="592" spans="1:5">
      <c r="A592" s="6">
        <v>11439</v>
      </c>
      <c r="B592" s="3" t="s">
        <v>523</v>
      </c>
      <c r="C592" s="3" t="s">
        <v>508</v>
      </c>
      <c r="D592" s="2">
        <v>157</v>
      </c>
      <c r="E592" s="2" t="s">
        <v>102</v>
      </c>
    </row>
    <row r="593" spans="1:5">
      <c r="A593" s="6">
        <v>11440</v>
      </c>
      <c r="B593" s="3" t="s">
        <v>524</v>
      </c>
      <c r="C593" s="3" t="s">
        <v>508</v>
      </c>
      <c r="D593" s="2">
        <v>157</v>
      </c>
      <c r="E593" s="2" t="s">
        <v>102</v>
      </c>
    </row>
    <row r="594" spans="1:5">
      <c r="A594" s="6">
        <v>11442</v>
      </c>
      <c r="B594" s="3" t="s">
        <v>525</v>
      </c>
      <c r="C594" s="3" t="s">
        <v>508</v>
      </c>
      <c r="D594" s="2">
        <v>157</v>
      </c>
      <c r="E594" s="2" t="s">
        <v>102</v>
      </c>
    </row>
    <row r="595" spans="1:5">
      <c r="A595" s="6">
        <v>11443</v>
      </c>
      <c r="B595" s="3" t="s">
        <v>526</v>
      </c>
      <c r="C595" s="3" t="s">
        <v>508</v>
      </c>
      <c r="D595" s="2">
        <v>157</v>
      </c>
      <c r="E595" s="2" t="s">
        <v>102</v>
      </c>
    </row>
    <row r="596" spans="1:5">
      <c r="A596" s="6">
        <v>11445</v>
      </c>
      <c r="B596" s="3" t="s">
        <v>527</v>
      </c>
      <c r="C596" s="3" t="s">
        <v>508</v>
      </c>
      <c r="D596" s="2">
        <v>157</v>
      </c>
      <c r="E596" s="2" t="s">
        <v>102</v>
      </c>
    </row>
    <row r="597" spans="1:5">
      <c r="A597" s="6">
        <v>11446</v>
      </c>
      <c r="B597" s="3" t="s">
        <v>528</v>
      </c>
      <c r="C597" s="3" t="s">
        <v>508</v>
      </c>
      <c r="D597" s="2">
        <v>157</v>
      </c>
      <c r="E597" s="2" t="s">
        <v>102</v>
      </c>
    </row>
    <row r="598" spans="1:5">
      <c r="A598" s="6">
        <v>11447</v>
      </c>
      <c r="B598" s="3" t="s">
        <v>529</v>
      </c>
      <c r="C598" s="3" t="s">
        <v>508</v>
      </c>
      <c r="D598" s="2">
        <v>157</v>
      </c>
      <c r="E598" s="2" t="s">
        <v>102</v>
      </c>
    </row>
    <row r="599" spans="1:5">
      <c r="A599" s="6">
        <v>11453</v>
      </c>
      <c r="B599" s="3" t="s">
        <v>530</v>
      </c>
      <c r="C599" s="3" t="s">
        <v>508</v>
      </c>
      <c r="D599" s="2">
        <v>157</v>
      </c>
      <c r="E599" s="2" t="s">
        <v>102</v>
      </c>
    </row>
    <row r="600" spans="1:5">
      <c r="A600" s="6">
        <v>11457</v>
      </c>
      <c r="B600" s="3" t="s">
        <v>531</v>
      </c>
      <c r="C600" s="3" t="s">
        <v>508</v>
      </c>
      <c r="D600" s="2">
        <v>157</v>
      </c>
      <c r="E600" s="2" t="s">
        <v>102</v>
      </c>
    </row>
    <row r="601" spans="1:5">
      <c r="A601" s="6">
        <v>11459</v>
      </c>
      <c r="B601" s="3" t="s">
        <v>532</v>
      </c>
      <c r="C601" s="3" t="s">
        <v>508</v>
      </c>
      <c r="D601" s="2">
        <v>157</v>
      </c>
      <c r="E601" s="2" t="s">
        <v>102</v>
      </c>
    </row>
    <row r="602" spans="1:5">
      <c r="A602" s="6">
        <v>11462</v>
      </c>
      <c r="B602" s="3" t="s">
        <v>533</v>
      </c>
      <c r="C602" s="3" t="s">
        <v>508</v>
      </c>
      <c r="D602" s="2">
        <v>157</v>
      </c>
      <c r="E602" s="2" t="s">
        <v>102</v>
      </c>
    </row>
    <row r="603" spans="1:5">
      <c r="A603" s="6">
        <v>11469</v>
      </c>
      <c r="B603" s="3" t="s">
        <v>1325</v>
      </c>
      <c r="C603" s="3" t="s">
        <v>508</v>
      </c>
      <c r="D603" s="2">
        <v>157</v>
      </c>
      <c r="E603" s="2" t="s">
        <v>102</v>
      </c>
    </row>
    <row r="604" spans="1:5">
      <c r="A604" s="6">
        <v>11474</v>
      </c>
      <c r="B604" s="3" t="s">
        <v>534</v>
      </c>
      <c r="C604" s="3" t="s">
        <v>500</v>
      </c>
      <c r="D604" s="2">
        <v>142</v>
      </c>
      <c r="E604" s="2" t="s">
        <v>102</v>
      </c>
    </row>
    <row r="605" spans="1:5">
      <c r="A605" s="6">
        <v>11475</v>
      </c>
      <c r="B605" s="3" t="s">
        <v>535</v>
      </c>
      <c r="C605" s="3" t="s">
        <v>500</v>
      </c>
      <c r="D605" s="2">
        <v>142</v>
      </c>
      <c r="E605" s="2" t="s">
        <v>102</v>
      </c>
    </row>
    <row r="606" spans="1:5">
      <c r="A606" s="6">
        <v>11477</v>
      </c>
      <c r="B606" s="3" t="s">
        <v>536</v>
      </c>
      <c r="C606" s="3" t="s">
        <v>500</v>
      </c>
      <c r="D606" s="2">
        <v>142</v>
      </c>
      <c r="E606" s="2" t="s">
        <v>102</v>
      </c>
    </row>
    <row r="607" spans="1:5">
      <c r="A607" s="6">
        <v>11478</v>
      </c>
      <c r="B607" s="3" t="s">
        <v>1347</v>
      </c>
      <c r="C607" s="3" t="s">
        <v>500</v>
      </c>
      <c r="D607" s="2">
        <v>142</v>
      </c>
      <c r="E607" s="2" t="s">
        <v>102</v>
      </c>
    </row>
    <row r="608" spans="1:5">
      <c r="A608" s="6">
        <v>11480</v>
      </c>
      <c r="B608" s="3" t="s">
        <v>356</v>
      </c>
      <c r="C608" s="3" t="s">
        <v>500</v>
      </c>
      <c r="D608" s="2">
        <v>142</v>
      </c>
      <c r="E608" s="2" t="s">
        <v>102</v>
      </c>
    </row>
    <row r="609" spans="1:5">
      <c r="A609" s="6">
        <v>11481</v>
      </c>
      <c r="B609" s="3" t="s">
        <v>537</v>
      </c>
      <c r="C609" s="3" t="s">
        <v>500</v>
      </c>
      <c r="D609" s="2">
        <v>142</v>
      </c>
      <c r="E609" s="2" t="s">
        <v>102</v>
      </c>
    </row>
    <row r="610" spans="1:5">
      <c r="A610" s="6">
        <v>11482</v>
      </c>
      <c r="B610" s="3" t="s">
        <v>538</v>
      </c>
      <c r="C610" s="3" t="s">
        <v>500</v>
      </c>
      <c r="D610" s="2">
        <v>142</v>
      </c>
      <c r="E610" s="2" t="s">
        <v>102</v>
      </c>
    </row>
    <row r="611" spans="1:5">
      <c r="A611" s="6">
        <v>11483</v>
      </c>
      <c r="B611" s="3" t="s">
        <v>217</v>
      </c>
      <c r="C611" s="3" t="s">
        <v>500</v>
      </c>
      <c r="D611" s="2">
        <v>142</v>
      </c>
      <c r="E611" s="2" t="s">
        <v>102</v>
      </c>
    </row>
    <row r="612" spans="1:5">
      <c r="A612" s="6">
        <v>11489</v>
      </c>
      <c r="B612" s="3" t="s">
        <v>539</v>
      </c>
      <c r="C612" s="3" t="s">
        <v>500</v>
      </c>
      <c r="D612" s="2">
        <v>142</v>
      </c>
      <c r="E612" s="2" t="s">
        <v>102</v>
      </c>
    </row>
    <row r="613" spans="1:5">
      <c r="A613" s="6">
        <v>11490</v>
      </c>
      <c r="B613" s="3" t="s">
        <v>540</v>
      </c>
      <c r="C613" s="3" t="s">
        <v>500</v>
      </c>
      <c r="D613" s="2">
        <v>142</v>
      </c>
      <c r="E613" s="2" t="s">
        <v>102</v>
      </c>
    </row>
    <row r="614" spans="1:5">
      <c r="A614" s="6">
        <v>11492</v>
      </c>
      <c r="B614" s="3" t="s">
        <v>541</v>
      </c>
      <c r="C614" s="3" t="s">
        <v>500</v>
      </c>
      <c r="D614" s="2">
        <v>142</v>
      </c>
      <c r="E614" s="2" t="s">
        <v>102</v>
      </c>
    </row>
    <row r="615" spans="1:5">
      <c r="A615" s="6">
        <v>11497</v>
      </c>
      <c r="B615" s="3" t="s">
        <v>542</v>
      </c>
      <c r="C615" s="3" t="s">
        <v>500</v>
      </c>
      <c r="D615" s="2">
        <v>142</v>
      </c>
      <c r="E615" s="2" t="s">
        <v>102</v>
      </c>
    </row>
    <row r="616" spans="1:5">
      <c r="A616" s="6">
        <v>11498</v>
      </c>
      <c r="B616" s="3" t="s">
        <v>543</v>
      </c>
      <c r="C616" s="3" t="s">
        <v>500</v>
      </c>
      <c r="D616" s="2">
        <v>142</v>
      </c>
      <c r="E616" s="2" t="s">
        <v>102</v>
      </c>
    </row>
    <row r="617" spans="1:5">
      <c r="A617" s="6">
        <v>11510</v>
      </c>
      <c r="B617" s="3" t="s">
        <v>544</v>
      </c>
      <c r="C617" s="3" t="s">
        <v>500</v>
      </c>
      <c r="D617" s="2">
        <v>142</v>
      </c>
      <c r="E617" s="2" t="s">
        <v>102</v>
      </c>
    </row>
    <row r="618" spans="1:5">
      <c r="A618" s="6">
        <v>11515</v>
      </c>
      <c r="B618" s="3" t="s">
        <v>545</v>
      </c>
      <c r="C618" s="3" t="s">
        <v>500</v>
      </c>
      <c r="D618" s="2">
        <v>142</v>
      </c>
      <c r="E618" s="2" t="s">
        <v>102</v>
      </c>
    </row>
    <row r="619" spans="1:5">
      <c r="A619" s="6">
        <v>11516</v>
      </c>
      <c r="B619" s="3" t="s">
        <v>546</v>
      </c>
      <c r="C619" s="3" t="s">
        <v>500</v>
      </c>
      <c r="D619" s="2">
        <v>142</v>
      </c>
      <c r="E619" s="2" t="s">
        <v>102</v>
      </c>
    </row>
    <row r="620" spans="1:5">
      <c r="A620" s="6">
        <v>11518</v>
      </c>
      <c r="B620" s="3" t="s">
        <v>547</v>
      </c>
      <c r="C620" s="3" t="s">
        <v>500</v>
      </c>
      <c r="D620" s="2">
        <v>142</v>
      </c>
      <c r="E620" s="2" t="s">
        <v>102</v>
      </c>
    </row>
    <row r="621" spans="1:5">
      <c r="A621" s="6">
        <v>11524</v>
      </c>
      <c r="B621" s="3" t="s">
        <v>548</v>
      </c>
      <c r="C621" s="3" t="s">
        <v>500</v>
      </c>
      <c r="D621" s="2">
        <v>142</v>
      </c>
      <c r="E621" s="2" t="s">
        <v>102</v>
      </c>
    </row>
    <row r="622" spans="1:5">
      <c r="A622" s="6">
        <v>11528</v>
      </c>
      <c r="B622" s="3" t="s">
        <v>549</v>
      </c>
      <c r="C622" s="3" t="s">
        <v>500</v>
      </c>
      <c r="D622" s="2">
        <v>142</v>
      </c>
      <c r="E622" s="2" t="s">
        <v>102</v>
      </c>
    </row>
    <row r="623" spans="1:5">
      <c r="A623" s="6">
        <v>11529</v>
      </c>
      <c r="B623" s="3" t="s">
        <v>1326</v>
      </c>
      <c r="C623" s="3" t="s">
        <v>500</v>
      </c>
      <c r="D623" s="2">
        <v>142</v>
      </c>
      <c r="E623" s="2" t="s">
        <v>102</v>
      </c>
    </row>
    <row r="624" spans="1:5">
      <c r="A624" s="6">
        <v>11536</v>
      </c>
      <c r="B624" s="3" t="s">
        <v>1385</v>
      </c>
      <c r="C624" s="3" t="s">
        <v>494</v>
      </c>
      <c r="D624" s="2">
        <v>154</v>
      </c>
      <c r="E624" s="2" t="s">
        <v>102</v>
      </c>
    </row>
    <row r="625" spans="1:5">
      <c r="A625" s="6">
        <v>11539</v>
      </c>
      <c r="B625" s="3" t="s">
        <v>1389</v>
      </c>
      <c r="C625" s="3" t="s">
        <v>494</v>
      </c>
      <c r="D625" s="2">
        <v>154</v>
      </c>
      <c r="E625" s="2" t="s">
        <v>102</v>
      </c>
    </row>
    <row r="626" spans="1:5">
      <c r="A626" s="6">
        <v>11542</v>
      </c>
      <c r="B626" s="3" t="s">
        <v>550</v>
      </c>
      <c r="C626" s="3" t="s">
        <v>494</v>
      </c>
      <c r="D626" s="2">
        <v>154</v>
      </c>
      <c r="E626" s="2" t="s">
        <v>102</v>
      </c>
    </row>
    <row r="627" spans="1:5">
      <c r="A627" s="6">
        <v>11543</v>
      </c>
      <c r="B627" s="3" t="s">
        <v>551</v>
      </c>
      <c r="C627" s="3" t="s">
        <v>494</v>
      </c>
      <c r="D627" s="2">
        <v>154</v>
      </c>
      <c r="E627" s="2" t="s">
        <v>102</v>
      </c>
    </row>
    <row r="628" spans="1:5">
      <c r="A628" s="6">
        <v>11546</v>
      </c>
      <c r="B628" s="3" t="s">
        <v>117</v>
      </c>
      <c r="C628" s="3" t="s">
        <v>494</v>
      </c>
      <c r="D628" s="2">
        <v>154</v>
      </c>
      <c r="E628" s="2" t="s">
        <v>102</v>
      </c>
    </row>
    <row r="629" spans="1:5">
      <c r="A629" s="6">
        <v>11548</v>
      </c>
      <c r="B629" s="3" t="s">
        <v>134</v>
      </c>
      <c r="C629" s="3" t="s">
        <v>494</v>
      </c>
      <c r="D629" s="2">
        <v>154</v>
      </c>
      <c r="E629" s="2" t="s">
        <v>102</v>
      </c>
    </row>
    <row r="630" spans="1:5">
      <c r="A630" s="6">
        <v>11550</v>
      </c>
      <c r="B630" s="3" t="s">
        <v>104</v>
      </c>
      <c r="C630" s="3" t="s">
        <v>494</v>
      </c>
      <c r="D630" s="2">
        <v>154</v>
      </c>
      <c r="E630" s="2" t="s">
        <v>102</v>
      </c>
    </row>
    <row r="631" spans="1:5">
      <c r="A631" s="6">
        <v>11555</v>
      </c>
      <c r="B631" s="3" t="s">
        <v>552</v>
      </c>
      <c r="C631" s="3" t="s">
        <v>494</v>
      </c>
      <c r="D631" s="2">
        <v>154</v>
      </c>
      <c r="E631" s="2" t="s">
        <v>102</v>
      </c>
    </row>
    <row r="632" spans="1:5">
      <c r="A632" s="6">
        <v>11556</v>
      </c>
      <c r="B632" s="3" t="s">
        <v>553</v>
      </c>
      <c r="C632" s="3" t="s">
        <v>494</v>
      </c>
      <c r="D632" s="2">
        <v>154</v>
      </c>
      <c r="E632" s="2" t="s">
        <v>102</v>
      </c>
    </row>
    <row r="633" spans="1:5">
      <c r="A633" s="6">
        <v>11559</v>
      </c>
      <c r="B633" s="3" t="s">
        <v>91</v>
      </c>
      <c r="C633" s="3" t="s">
        <v>18</v>
      </c>
      <c r="D633" s="2">
        <v>155</v>
      </c>
      <c r="E633" s="2" t="s">
        <v>102</v>
      </c>
    </row>
    <row r="634" spans="1:5">
      <c r="A634" s="6">
        <v>11568</v>
      </c>
      <c r="B634" s="7" t="s">
        <v>1345</v>
      </c>
      <c r="C634" s="3" t="s">
        <v>18</v>
      </c>
      <c r="D634" s="2">
        <v>155</v>
      </c>
      <c r="E634" s="2" t="s">
        <v>102</v>
      </c>
    </row>
    <row r="635" spans="1:5">
      <c r="A635" s="6">
        <v>11573</v>
      </c>
      <c r="B635" s="3" t="s">
        <v>1348</v>
      </c>
      <c r="C635" s="3" t="s">
        <v>18</v>
      </c>
      <c r="D635" s="2">
        <v>155</v>
      </c>
      <c r="E635" s="2" t="s">
        <v>102</v>
      </c>
    </row>
    <row r="636" spans="1:5">
      <c r="A636" s="6">
        <v>11574</v>
      </c>
      <c r="B636" s="3" t="s">
        <v>1349</v>
      </c>
      <c r="C636" s="3" t="s">
        <v>18</v>
      </c>
      <c r="D636" s="2">
        <v>155</v>
      </c>
      <c r="E636" s="2" t="s">
        <v>102</v>
      </c>
    </row>
    <row r="637" spans="1:5">
      <c r="A637" s="6">
        <v>11575</v>
      </c>
      <c r="B637" s="3" t="s">
        <v>554</v>
      </c>
      <c r="C637" s="3" t="s">
        <v>18</v>
      </c>
      <c r="D637" s="2">
        <v>155</v>
      </c>
      <c r="E637" s="2" t="s">
        <v>102</v>
      </c>
    </row>
    <row r="638" spans="1:5">
      <c r="A638" s="6">
        <v>11577</v>
      </c>
      <c r="B638" s="3" t="s">
        <v>1350</v>
      </c>
      <c r="C638" s="3" t="s">
        <v>18</v>
      </c>
      <c r="D638" s="2">
        <v>155</v>
      </c>
      <c r="E638" s="2" t="s">
        <v>102</v>
      </c>
    </row>
    <row r="639" spans="1:5">
      <c r="A639" s="6">
        <v>11578</v>
      </c>
      <c r="B639" s="3" t="s">
        <v>555</v>
      </c>
      <c r="C639" s="3" t="s">
        <v>18</v>
      </c>
      <c r="D639" s="2">
        <v>155</v>
      </c>
      <c r="E639" s="2" t="s">
        <v>102</v>
      </c>
    </row>
    <row r="640" spans="1:5">
      <c r="A640" s="6">
        <v>11579</v>
      </c>
      <c r="B640" s="3" t="s">
        <v>556</v>
      </c>
      <c r="C640" s="3" t="s">
        <v>18</v>
      </c>
      <c r="D640" s="2">
        <v>155</v>
      </c>
      <c r="E640" s="2" t="s">
        <v>102</v>
      </c>
    </row>
    <row r="641" spans="1:5">
      <c r="A641" s="6">
        <v>11580</v>
      </c>
      <c r="B641" s="3" t="s">
        <v>557</v>
      </c>
      <c r="C641" s="3" t="s">
        <v>18</v>
      </c>
      <c r="D641" s="2">
        <v>155</v>
      </c>
      <c r="E641" s="2" t="s">
        <v>102</v>
      </c>
    </row>
    <row r="642" spans="1:5">
      <c r="A642" s="6">
        <v>11583</v>
      </c>
      <c r="B642" s="3" t="s">
        <v>558</v>
      </c>
      <c r="C642" s="3" t="s">
        <v>18</v>
      </c>
      <c r="D642" s="2">
        <v>155</v>
      </c>
      <c r="E642" s="2" t="s">
        <v>102</v>
      </c>
    </row>
    <row r="643" spans="1:5">
      <c r="A643" s="6">
        <v>11590</v>
      </c>
      <c r="B643" s="3" t="s">
        <v>559</v>
      </c>
      <c r="C643" s="3" t="s">
        <v>18</v>
      </c>
      <c r="D643" s="2">
        <v>155</v>
      </c>
      <c r="E643" s="2" t="s">
        <v>102</v>
      </c>
    </row>
    <row r="644" spans="1:5">
      <c r="A644" s="6">
        <v>11598</v>
      </c>
      <c r="B644" s="3" t="s">
        <v>560</v>
      </c>
      <c r="C644" t="s">
        <v>14</v>
      </c>
      <c r="D644" s="2">
        <v>118</v>
      </c>
      <c r="E644" s="2" t="s">
        <v>78</v>
      </c>
    </row>
    <row r="645" spans="1:5">
      <c r="A645" s="6">
        <v>11601</v>
      </c>
      <c r="B645" s="3" t="s">
        <v>561</v>
      </c>
      <c r="C645" t="s">
        <v>14</v>
      </c>
      <c r="D645" s="2">
        <v>118</v>
      </c>
      <c r="E645" s="2" t="s">
        <v>78</v>
      </c>
    </row>
    <row r="646" spans="1:5">
      <c r="A646" s="6">
        <v>11605</v>
      </c>
      <c r="B646" s="3" t="s">
        <v>562</v>
      </c>
      <c r="C646" t="s">
        <v>14</v>
      </c>
      <c r="D646" s="2">
        <v>118</v>
      </c>
      <c r="E646" s="2" t="s">
        <v>78</v>
      </c>
    </row>
    <row r="647" spans="1:5">
      <c r="A647" s="6">
        <v>11608</v>
      </c>
      <c r="B647" s="3" t="s">
        <v>166</v>
      </c>
      <c r="C647" t="s">
        <v>14</v>
      </c>
      <c r="D647" s="2">
        <v>118</v>
      </c>
      <c r="E647" s="2" t="s">
        <v>78</v>
      </c>
    </row>
    <row r="648" spans="1:5">
      <c r="A648" s="6">
        <v>11609</v>
      </c>
      <c r="B648" s="3" t="s">
        <v>563</v>
      </c>
      <c r="C648" t="s">
        <v>14</v>
      </c>
      <c r="D648" s="2">
        <v>118</v>
      </c>
      <c r="E648" s="2" t="s">
        <v>78</v>
      </c>
    </row>
    <row r="649" spans="1:5">
      <c r="A649" s="6">
        <v>11615</v>
      </c>
      <c r="B649" s="3" t="s">
        <v>564</v>
      </c>
      <c r="C649" s="3" t="s">
        <v>469</v>
      </c>
      <c r="D649" s="2">
        <v>140</v>
      </c>
      <c r="E649" s="2" t="s">
        <v>102</v>
      </c>
    </row>
    <row r="650" spans="1:5">
      <c r="A650" s="6">
        <v>11622</v>
      </c>
      <c r="B650" s="3" t="s">
        <v>1387</v>
      </c>
      <c r="C650" s="3" t="s">
        <v>469</v>
      </c>
      <c r="D650" s="2">
        <v>140</v>
      </c>
      <c r="E650" s="2" t="s">
        <v>102</v>
      </c>
    </row>
    <row r="651" spans="1:5">
      <c r="A651" s="6">
        <v>11628</v>
      </c>
      <c r="B651" s="3" t="s">
        <v>130</v>
      </c>
      <c r="C651" s="3" t="s">
        <v>469</v>
      </c>
      <c r="D651" s="2">
        <v>140</v>
      </c>
      <c r="E651" s="2" t="s">
        <v>102</v>
      </c>
    </row>
    <row r="652" spans="1:5">
      <c r="A652" s="6">
        <v>11631</v>
      </c>
      <c r="B652" s="3" t="s">
        <v>565</v>
      </c>
      <c r="C652" s="3" t="s">
        <v>101</v>
      </c>
      <c r="D652" s="2">
        <v>146</v>
      </c>
      <c r="E652" s="2" t="s">
        <v>102</v>
      </c>
    </row>
    <row r="653" spans="1:5">
      <c r="A653" s="6">
        <v>11642</v>
      </c>
      <c r="B653" s="3" t="s">
        <v>566</v>
      </c>
      <c r="C653" s="3" t="s">
        <v>101</v>
      </c>
      <c r="D653" s="2">
        <v>146</v>
      </c>
      <c r="E653" s="2" t="s">
        <v>102</v>
      </c>
    </row>
    <row r="654" spans="1:5">
      <c r="A654" s="6">
        <v>11644</v>
      </c>
      <c r="B654" s="3" t="s">
        <v>567</v>
      </c>
      <c r="C654" s="3" t="s">
        <v>101</v>
      </c>
      <c r="D654" s="2">
        <v>146</v>
      </c>
      <c r="E654" s="2" t="s">
        <v>102</v>
      </c>
    </row>
    <row r="655" spans="1:5">
      <c r="A655" s="6">
        <v>11648</v>
      </c>
      <c r="B655" s="3" t="s">
        <v>134</v>
      </c>
      <c r="C655" s="3" t="s">
        <v>101</v>
      </c>
      <c r="D655" s="2">
        <v>146</v>
      </c>
      <c r="E655" s="2" t="s">
        <v>102</v>
      </c>
    </row>
    <row r="656" spans="1:5">
      <c r="A656" s="6">
        <v>11652</v>
      </c>
      <c r="B656" s="3" t="s">
        <v>568</v>
      </c>
      <c r="C656" s="3" t="s">
        <v>101</v>
      </c>
      <c r="D656" s="2">
        <v>146</v>
      </c>
      <c r="E656" s="2" t="s">
        <v>102</v>
      </c>
    </row>
    <row r="657" spans="1:5">
      <c r="A657" s="6">
        <v>11661</v>
      </c>
      <c r="B657" s="3" t="s">
        <v>569</v>
      </c>
      <c r="C657" s="3" t="s">
        <v>494</v>
      </c>
      <c r="D657" s="2">
        <v>154</v>
      </c>
      <c r="E657" s="2" t="s">
        <v>102</v>
      </c>
    </row>
    <row r="658" spans="1:5">
      <c r="A658" s="6">
        <v>11662</v>
      </c>
      <c r="B658" s="3" t="s">
        <v>570</v>
      </c>
      <c r="C658" s="3" t="s">
        <v>494</v>
      </c>
      <c r="D658" s="2">
        <v>154</v>
      </c>
      <c r="E658" s="2" t="s">
        <v>102</v>
      </c>
    </row>
    <row r="659" spans="1:5">
      <c r="A659" s="6">
        <v>11677</v>
      </c>
      <c r="B659" s="3" t="s">
        <v>571</v>
      </c>
      <c r="C659" s="3" t="s">
        <v>101</v>
      </c>
      <c r="D659" s="2">
        <v>146</v>
      </c>
      <c r="E659" s="2" t="s">
        <v>102</v>
      </c>
    </row>
    <row r="660" spans="1:5">
      <c r="A660" s="6">
        <v>11680</v>
      </c>
      <c r="B660" s="3" t="s">
        <v>572</v>
      </c>
      <c r="C660" s="3" t="s">
        <v>101</v>
      </c>
      <c r="D660" s="2">
        <v>146</v>
      </c>
      <c r="E660" s="2" t="s">
        <v>102</v>
      </c>
    </row>
    <row r="661" spans="1:5">
      <c r="A661" s="6">
        <v>11694</v>
      </c>
      <c r="B661" s="3" t="s">
        <v>573</v>
      </c>
      <c r="C661" s="3" t="s">
        <v>101</v>
      </c>
      <c r="D661" s="2">
        <v>146</v>
      </c>
      <c r="E661" s="2" t="s">
        <v>102</v>
      </c>
    </row>
    <row r="662" spans="1:5">
      <c r="A662" s="6">
        <v>11702</v>
      </c>
      <c r="B662" s="3" t="s">
        <v>574</v>
      </c>
      <c r="C662" s="3" t="s">
        <v>343</v>
      </c>
      <c r="D662" s="2">
        <v>123</v>
      </c>
      <c r="E662" s="2" t="s">
        <v>148</v>
      </c>
    </row>
    <row r="663" spans="1:5">
      <c r="A663" s="6">
        <v>11707</v>
      </c>
      <c r="B663" s="3" t="s">
        <v>575</v>
      </c>
      <c r="C663" s="3" t="s">
        <v>214</v>
      </c>
      <c r="D663" s="2">
        <v>110</v>
      </c>
      <c r="E663" s="2" t="s">
        <v>215</v>
      </c>
    </row>
    <row r="664" spans="1:5">
      <c r="A664" s="6">
        <v>11718</v>
      </c>
      <c r="B664" s="3" t="s">
        <v>576</v>
      </c>
      <c r="C664" s="3" t="s">
        <v>469</v>
      </c>
      <c r="D664" s="2">
        <v>140</v>
      </c>
      <c r="E664" s="2" t="s">
        <v>102</v>
      </c>
    </row>
    <row r="665" spans="1:5">
      <c r="A665" s="6">
        <v>11721</v>
      </c>
      <c r="B665" s="3" t="s">
        <v>104</v>
      </c>
      <c r="C665" s="3" t="s">
        <v>469</v>
      </c>
      <c r="D665" s="2">
        <v>140</v>
      </c>
      <c r="E665" s="2" t="s">
        <v>102</v>
      </c>
    </row>
    <row r="666" spans="1:5">
      <c r="A666" s="6">
        <v>11724</v>
      </c>
      <c r="B666" s="3" t="s">
        <v>577</v>
      </c>
      <c r="C666" s="3" t="s">
        <v>469</v>
      </c>
      <c r="D666" s="2">
        <v>140</v>
      </c>
      <c r="E666" s="2" t="s">
        <v>102</v>
      </c>
    </row>
    <row r="667" spans="1:5">
      <c r="A667" s="6">
        <v>11728</v>
      </c>
      <c r="B667" s="3" t="s">
        <v>578</v>
      </c>
      <c r="C667" s="3" t="s">
        <v>469</v>
      </c>
      <c r="D667" s="2">
        <v>140</v>
      </c>
      <c r="E667" s="2" t="s">
        <v>102</v>
      </c>
    </row>
    <row r="668" spans="1:5">
      <c r="A668" s="6">
        <v>11735</v>
      </c>
      <c r="B668" s="3" t="s">
        <v>559</v>
      </c>
      <c r="C668" s="3" t="s">
        <v>469</v>
      </c>
      <c r="D668" s="2">
        <v>140</v>
      </c>
      <c r="E668" s="2" t="s">
        <v>102</v>
      </c>
    </row>
    <row r="669" spans="1:5">
      <c r="A669" s="6">
        <v>11739</v>
      </c>
      <c r="B669" s="3" t="s">
        <v>579</v>
      </c>
      <c r="C669" s="3" t="s">
        <v>469</v>
      </c>
      <c r="D669" s="2">
        <v>140</v>
      </c>
      <c r="E669" s="2" t="s">
        <v>102</v>
      </c>
    </row>
    <row r="670" spans="1:5">
      <c r="A670" s="6">
        <v>11743</v>
      </c>
      <c r="B670" s="3" t="s">
        <v>580</v>
      </c>
      <c r="C670" s="3" t="s">
        <v>469</v>
      </c>
      <c r="D670" s="2">
        <v>140</v>
      </c>
      <c r="E670" s="2" t="s">
        <v>102</v>
      </c>
    </row>
    <row r="671" spans="1:5">
      <c r="A671" s="6">
        <v>11744</v>
      </c>
      <c r="B671" s="3" t="s">
        <v>581</v>
      </c>
      <c r="C671" s="3" t="s">
        <v>469</v>
      </c>
      <c r="D671" s="2">
        <v>140</v>
      </c>
      <c r="E671" s="2" t="s">
        <v>102</v>
      </c>
    </row>
    <row r="672" spans="1:5">
      <c r="A672" s="6">
        <v>11745</v>
      </c>
      <c r="B672" s="3" t="s">
        <v>582</v>
      </c>
      <c r="C672" s="3" t="s">
        <v>469</v>
      </c>
      <c r="D672" s="2">
        <v>140</v>
      </c>
      <c r="E672" s="2" t="s">
        <v>102</v>
      </c>
    </row>
    <row r="673" spans="1:5">
      <c r="A673" s="6">
        <v>11748</v>
      </c>
      <c r="B673" s="3" t="s">
        <v>4</v>
      </c>
      <c r="C673" s="3" t="s">
        <v>469</v>
      </c>
      <c r="D673" s="2">
        <v>140</v>
      </c>
      <c r="E673" s="2" t="s">
        <v>102</v>
      </c>
    </row>
    <row r="674" spans="1:5">
      <c r="A674" s="6">
        <v>11750</v>
      </c>
      <c r="B674" s="3" t="s">
        <v>583</v>
      </c>
      <c r="C674" s="3" t="s">
        <v>469</v>
      </c>
      <c r="D674" s="2">
        <v>140</v>
      </c>
      <c r="E674" s="2" t="s">
        <v>102</v>
      </c>
    </row>
    <row r="675" spans="1:5">
      <c r="A675" s="6">
        <v>11755</v>
      </c>
      <c r="B675" s="3" t="s">
        <v>1303</v>
      </c>
      <c r="C675" s="3" t="s">
        <v>469</v>
      </c>
      <c r="D675" s="2">
        <v>140</v>
      </c>
      <c r="E675" s="2" t="s">
        <v>102</v>
      </c>
    </row>
    <row r="676" spans="1:5">
      <c r="A676" s="6">
        <v>11759</v>
      </c>
      <c r="B676" s="3" t="s">
        <v>584</v>
      </c>
      <c r="C676" s="3" t="s">
        <v>469</v>
      </c>
      <c r="D676" s="2">
        <v>140</v>
      </c>
      <c r="E676" s="2" t="s">
        <v>102</v>
      </c>
    </row>
    <row r="677" spans="1:5">
      <c r="A677" s="6">
        <v>11761</v>
      </c>
      <c r="B677" s="3" t="s">
        <v>585</v>
      </c>
      <c r="C677" s="3" t="s">
        <v>469</v>
      </c>
      <c r="D677" s="2">
        <v>140</v>
      </c>
      <c r="E677" s="2" t="s">
        <v>102</v>
      </c>
    </row>
    <row r="678" spans="1:5">
      <c r="A678" s="6">
        <v>11765</v>
      </c>
      <c r="B678" s="3" t="s">
        <v>586</v>
      </c>
      <c r="C678" s="3" t="s">
        <v>469</v>
      </c>
      <c r="D678" s="2">
        <v>140</v>
      </c>
      <c r="E678" s="2" t="s">
        <v>102</v>
      </c>
    </row>
    <row r="679" spans="1:5">
      <c r="A679" s="6">
        <v>11766</v>
      </c>
      <c r="B679" s="3" t="s">
        <v>587</v>
      </c>
      <c r="C679" s="3" t="s">
        <v>469</v>
      </c>
      <c r="D679" s="2">
        <v>140</v>
      </c>
      <c r="E679" s="2" t="s">
        <v>102</v>
      </c>
    </row>
    <row r="680" spans="1:5">
      <c r="A680" s="6">
        <v>11768</v>
      </c>
      <c r="B680" s="3" t="s">
        <v>588</v>
      </c>
      <c r="C680" s="3" t="s">
        <v>469</v>
      </c>
      <c r="D680" s="2">
        <v>140</v>
      </c>
      <c r="E680" s="2" t="s">
        <v>102</v>
      </c>
    </row>
    <row r="681" spans="1:5">
      <c r="A681" s="6">
        <v>11769</v>
      </c>
      <c r="B681" s="3" t="s">
        <v>1317</v>
      </c>
      <c r="C681" s="3" t="s">
        <v>469</v>
      </c>
      <c r="D681" s="2">
        <v>140</v>
      </c>
      <c r="E681" s="2" t="s">
        <v>102</v>
      </c>
    </row>
    <row r="682" spans="1:5">
      <c r="A682" s="6">
        <v>11780</v>
      </c>
      <c r="B682" s="3" t="s">
        <v>1391</v>
      </c>
      <c r="C682" s="3" t="s">
        <v>469</v>
      </c>
      <c r="D682" s="2">
        <v>140</v>
      </c>
      <c r="E682" s="2" t="s">
        <v>102</v>
      </c>
    </row>
    <row r="683" spans="1:5">
      <c r="A683" s="6">
        <v>11804</v>
      </c>
      <c r="B683" s="3" t="s">
        <v>589</v>
      </c>
      <c r="C683" s="3" t="s">
        <v>391</v>
      </c>
      <c r="D683" s="2">
        <v>130</v>
      </c>
      <c r="E683" s="2" t="s">
        <v>148</v>
      </c>
    </row>
    <row r="684" spans="1:5">
      <c r="A684" s="6">
        <v>11812</v>
      </c>
      <c r="B684" s="3" t="s">
        <v>590</v>
      </c>
      <c r="C684" s="3" t="s">
        <v>248</v>
      </c>
      <c r="D684" s="2">
        <v>103</v>
      </c>
      <c r="E684" s="2" t="s">
        <v>215</v>
      </c>
    </row>
    <row r="685" spans="1:5">
      <c r="A685" s="6">
        <v>11817</v>
      </c>
      <c r="B685" s="3" t="s">
        <v>591</v>
      </c>
      <c r="C685" s="3" t="s">
        <v>28</v>
      </c>
      <c r="D685" s="2">
        <v>150</v>
      </c>
      <c r="E685" s="2" t="s">
        <v>78</v>
      </c>
    </row>
    <row r="686" spans="1:5">
      <c r="A686" s="6">
        <v>11821</v>
      </c>
      <c r="B686" s="3" t="s">
        <v>592</v>
      </c>
      <c r="C686" s="3" t="s">
        <v>101</v>
      </c>
      <c r="D686" s="2">
        <v>146</v>
      </c>
      <c r="E686" s="2" t="s">
        <v>102</v>
      </c>
    </row>
    <row r="687" spans="1:5">
      <c r="A687" s="6">
        <v>11830</v>
      </c>
      <c r="B687" s="3" t="s">
        <v>593</v>
      </c>
      <c r="C687" s="7" t="s">
        <v>113</v>
      </c>
      <c r="D687" s="2">
        <v>149</v>
      </c>
      <c r="E687" s="2" t="s">
        <v>78</v>
      </c>
    </row>
    <row r="688" spans="1:5">
      <c r="A688" s="6">
        <v>11846</v>
      </c>
      <c r="B688" s="3" t="s">
        <v>594</v>
      </c>
      <c r="C688" s="3" t="s">
        <v>28</v>
      </c>
      <c r="D688" s="2">
        <v>150</v>
      </c>
      <c r="E688" s="2" t="s">
        <v>78</v>
      </c>
    </row>
    <row r="689" spans="1:5">
      <c r="A689" s="6">
        <v>11847</v>
      </c>
      <c r="B689" s="3" t="s">
        <v>595</v>
      </c>
      <c r="C689" s="7" t="s">
        <v>113</v>
      </c>
      <c r="D689" s="2">
        <v>149</v>
      </c>
      <c r="E689" s="2" t="s">
        <v>78</v>
      </c>
    </row>
    <row r="690" spans="1:5">
      <c r="A690" s="6">
        <v>11851</v>
      </c>
      <c r="B690" s="3" t="s">
        <v>596</v>
      </c>
      <c r="C690" s="3" t="s">
        <v>223</v>
      </c>
      <c r="D690" s="2">
        <v>115</v>
      </c>
      <c r="E690" s="2" t="s">
        <v>215</v>
      </c>
    </row>
    <row r="691" spans="1:5">
      <c r="A691" s="6">
        <v>11859</v>
      </c>
      <c r="B691" s="3" t="s">
        <v>597</v>
      </c>
      <c r="C691" t="s">
        <v>89</v>
      </c>
      <c r="D691" s="2">
        <v>119</v>
      </c>
      <c r="E691" s="2" t="s">
        <v>78</v>
      </c>
    </row>
    <row r="692" spans="1:5">
      <c r="A692" s="6">
        <v>11862</v>
      </c>
      <c r="B692" s="3" t="s">
        <v>598</v>
      </c>
      <c r="C692" s="3" t="s">
        <v>343</v>
      </c>
      <c r="D692" s="2">
        <v>123</v>
      </c>
      <c r="E692" s="2" t="s">
        <v>148</v>
      </c>
    </row>
    <row r="693" spans="1:5">
      <c r="A693" s="6">
        <v>11863</v>
      </c>
      <c r="B693" s="3" t="s">
        <v>599</v>
      </c>
      <c r="C693" s="3" t="s">
        <v>263</v>
      </c>
      <c r="D693" s="2">
        <v>108</v>
      </c>
      <c r="E693" s="2" t="s">
        <v>215</v>
      </c>
    </row>
    <row r="694" spans="1:5">
      <c r="A694" s="6">
        <v>11865</v>
      </c>
      <c r="B694" s="3" t="s">
        <v>600</v>
      </c>
      <c r="C694" s="3" t="s">
        <v>469</v>
      </c>
      <c r="D694" s="2">
        <v>140</v>
      </c>
      <c r="E694" s="2" t="s">
        <v>102</v>
      </c>
    </row>
    <row r="695" spans="1:5">
      <c r="A695" s="6">
        <v>11867</v>
      </c>
      <c r="B695" s="3" t="s">
        <v>601</v>
      </c>
      <c r="C695" s="3" t="s">
        <v>500</v>
      </c>
      <c r="D695" s="2">
        <v>142</v>
      </c>
      <c r="E695" s="2" t="s">
        <v>102</v>
      </c>
    </row>
    <row r="696" spans="1:5">
      <c r="A696" s="6">
        <v>11870</v>
      </c>
      <c r="B696" s="3" t="s">
        <v>602</v>
      </c>
      <c r="C696" s="3" t="s">
        <v>0</v>
      </c>
      <c r="D696" s="2">
        <v>156</v>
      </c>
      <c r="E696" s="2" t="s">
        <v>102</v>
      </c>
    </row>
    <row r="697" spans="1:5">
      <c r="A697" s="6">
        <v>11878</v>
      </c>
      <c r="B697" s="3" t="s">
        <v>603</v>
      </c>
      <c r="C697" s="3" t="s">
        <v>200</v>
      </c>
      <c r="D697" s="2">
        <v>114</v>
      </c>
      <c r="E697" s="2" t="s">
        <v>78</v>
      </c>
    </row>
    <row r="698" spans="1:5">
      <c r="A698" s="6">
        <v>11883</v>
      </c>
      <c r="B698" s="3" t="s">
        <v>604</v>
      </c>
      <c r="C698" s="3" t="s">
        <v>494</v>
      </c>
      <c r="D698" s="2">
        <v>154</v>
      </c>
      <c r="E698" s="2" t="s">
        <v>102</v>
      </c>
    </row>
    <row r="699" spans="1:5">
      <c r="A699" s="6">
        <v>11886</v>
      </c>
      <c r="B699" s="3" t="s">
        <v>1335</v>
      </c>
      <c r="C699" s="3" t="s">
        <v>16</v>
      </c>
      <c r="D699" s="2">
        <v>136</v>
      </c>
      <c r="E699" s="2" t="s">
        <v>148</v>
      </c>
    </row>
    <row r="700" spans="1:5">
      <c r="A700" s="6">
        <v>11893</v>
      </c>
      <c r="B700" s="3" t="s">
        <v>605</v>
      </c>
      <c r="C700" s="3" t="s">
        <v>494</v>
      </c>
      <c r="D700" s="2">
        <v>154</v>
      </c>
      <c r="E700" s="2" t="s">
        <v>102</v>
      </c>
    </row>
    <row r="701" spans="1:5">
      <c r="A701" s="6">
        <v>11897</v>
      </c>
      <c r="B701" s="3" t="s">
        <v>606</v>
      </c>
      <c r="C701" s="3" t="s">
        <v>101</v>
      </c>
      <c r="D701" s="2">
        <v>146</v>
      </c>
      <c r="E701" s="2" t="s">
        <v>102</v>
      </c>
    </row>
    <row r="702" spans="1:5">
      <c r="A702" s="6">
        <v>11901</v>
      </c>
      <c r="B702" s="3" t="s">
        <v>607</v>
      </c>
      <c r="C702" s="3" t="s">
        <v>13</v>
      </c>
      <c r="D702" s="2">
        <v>113</v>
      </c>
      <c r="E702" s="2" t="s">
        <v>215</v>
      </c>
    </row>
    <row r="703" spans="1:5">
      <c r="A703" s="6">
        <v>11904</v>
      </c>
      <c r="B703" s="3" t="s">
        <v>608</v>
      </c>
      <c r="C703" s="3" t="s">
        <v>101</v>
      </c>
      <c r="D703" s="2">
        <v>146</v>
      </c>
      <c r="E703" s="2" t="s">
        <v>102</v>
      </c>
    </row>
    <row r="704" spans="1:5">
      <c r="A704" s="6">
        <v>11910</v>
      </c>
      <c r="B704" s="3" t="s">
        <v>609</v>
      </c>
      <c r="C704" s="3" t="s">
        <v>248</v>
      </c>
      <c r="D704" s="2">
        <v>103</v>
      </c>
      <c r="E704" s="2" t="s">
        <v>215</v>
      </c>
    </row>
    <row r="705" spans="1:5">
      <c r="A705" s="6">
        <v>11918</v>
      </c>
      <c r="B705" s="3" t="s">
        <v>610</v>
      </c>
      <c r="C705" s="3" t="s">
        <v>391</v>
      </c>
      <c r="D705" s="2">
        <v>130</v>
      </c>
      <c r="E705" s="2" t="s">
        <v>148</v>
      </c>
    </row>
    <row r="706" spans="1:5">
      <c r="A706" s="6">
        <v>11926</v>
      </c>
      <c r="B706" s="3" t="s">
        <v>32</v>
      </c>
      <c r="C706" s="3" t="s">
        <v>391</v>
      </c>
      <c r="D706" s="2">
        <v>130</v>
      </c>
      <c r="E706" s="2" t="s">
        <v>148</v>
      </c>
    </row>
    <row r="707" spans="1:5">
      <c r="A707" s="6">
        <v>11932</v>
      </c>
      <c r="B707" s="3" t="s">
        <v>611</v>
      </c>
      <c r="C707" s="3" t="s">
        <v>214</v>
      </c>
      <c r="D707" s="2">
        <v>110</v>
      </c>
      <c r="E707" s="2" t="s">
        <v>215</v>
      </c>
    </row>
    <row r="708" spans="1:5">
      <c r="A708" s="6">
        <v>11947</v>
      </c>
      <c r="B708" s="3" t="s">
        <v>612</v>
      </c>
      <c r="C708" s="3" t="s">
        <v>214</v>
      </c>
      <c r="D708" s="2">
        <v>110</v>
      </c>
      <c r="E708" s="2" t="s">
        <v>215</v>
      </c>
    </row>
    <row r="709" spans="1:5">
      <c r="A709" s="6">
        <v>11948</v>
      </c>
      <c r="B709" s="3" t="s">
        <v>613</v>
      </c>
      <c r="C709" t="s">
        <v>89</v>
      </c>
      <c r="D709" s="2">
        <v>119</v>
      </c>
      <c r="E709" s="2" t="s">
        <v>78</v>
      </c>
    </row>
    <row r="710" spans="1:5">
      <c r="A710" s="6">
        <v>11953</v>
      </c>
      <c r="B710" s="3" t="s">
        <v>1318</v>
      </c>
      <c r="C710" s="3" t="s">
        <v>18</v>
      </c>
      <c r="D710" s="2">
        <v>155</v>
      </c>
      <c r="E710" s="2" t="s">
        <v>102</v>
      </c>
    </row>
    <row r="711" spans="1:5">
      <c r="A711" s="6">
        <v>11967</v>
      </c>
      <c r="B711" s="3" t="s">
        <v>614</v>
      </c>
      <c r="C711" s="3" t="s">
        <v>508</v>
      </c>
      <c r="D711" s="2">
        <v>157</v>
      </c>
      <c r="E711" s="2" t="s">
        <v>102</v>
      </c>
    </row>
    <row r="712" spans="1:5">
      <c r="A712" s="6">
        <v>11974</v>
      </c>
      <c r="B712" s="3" t="s">
        <v>615</v>
      </c>
      <c r="C712" s="3" t="s">
        <v>349</v>
      </c>
      <c r="D712" s="2">
        <v>133</v>
      </c>
      <c r="E712" s="2" t="s">
        <v>148</v>
      </c>
    </row>
    <row r="713" spans="1:5">
      <c r="A713" s="6">
        <v>11985</v>
      </c>
      <c r="B713" s="3" t="s">
        <v>616</v>
      </c>
      <c r="C713" s="3" t="s">
        <v>223</v>
      </c>
      <c r="D713" s="2">
        <v>115</v>
      </c>
      <c r="E713" s="2" t="s">
        <v>215</v>
      </c>
    </row>
    <row r="714" spans="1:5">
      <c r="A714" s="6">
        <v>11986</v>
      </c>
      <c r="B714" s="3" t="s">
        <v>617</v>
      </c>
      <c r="C714" s="3" t="s">
        <v>214</v>
      </c>
      <c r="D714" s="2">
        <v>110</v>
      </c>
      <c r="E714" s="2" t="s">
        <v>215</v>
      </c>
    </row>
    <row r="715" spans="1:5">
      <c r="A715" s="6">
        <v>11987</v>
      </c>
      <c r="B715" s="3" t="s">
        <v>618</v>
      </c>
      <c r="C715" s="3" t="s">
        <v>288</v>
      </c>
      <c r="D715" s="2">
        <v>104</v>
      </c>
      <c r="E715" s="2" t="s">
        <v>215</v>
      </c>
    </row>
    <row r="716" spans="1:5">
      <c r="A716" s="6">
        <v>11990</v>
      </c>
      <c r="B716" s="3" t="s">
        <v>619</v>
      </c>
      <c r="C716" s="3" t="s">
        <v>263</v>
      </c>
      <c r="D716" s="2">
        <v>108</v>
      </c>
      <c r="E716" s="2" t="s">
        <v>215</v>
      </c>
    </row>
    <row r="717" spans="1:5">
      <c r="A717" s="6">
        <v>11993</v>
      </c>
      <c r="B717" s="3" t="s">
        <v>620</v>
      </c>
      <c r="C717" s="7" t="s">
        <v>113</v>
      </c>
      <c r="D717" s="2">
        <v>149</v>
      </c>
      <c r="E717" s="2" t="s">
        <v>78</v>
      </c>
    </row>
    <row r="718" spans="1:5">
      <c r="A718" s="6">
        <v>11998</v>
      </c>
      <c r="B718" s="3" t="s">
        <v>621</v>
      </c>
      <c r="C718" s="3" t="s">
        <v>494</v>
      </c>
      <c r="D718" s="2">
        <v>154</v>
      </c>
      <c r="E718" s="2" t="s">
        <v>102</v>
      </c>
    </row>
    <row r="719" spans="1:5">
      <c r="A719" s="6">
        <v>12007</v>
      </c>
      <c r="B719" s="3" t="s">
        <v>622</v>
      </c>
      <c r="C719" s="3" t="s">
        <v>214</v>
      </c>
      <c r="D719" s="2">
        <v>110</v>
      </c>
      <c r="E719" s="2" t="s">
        <v>215</v>
      </c>
    </row>
    <row r="720" spans="1:5">
      <c r="A720" s="6">
        <v>12008</v>
      </c>
      <c r="B720" s="3" t="s">
        <v>297</v>
      </c>
      <c r="C720" s="3" t="s">
        <v>263</v>
      </c>
      <c r="D720" s="2">
        <v>108</v>
      </c>
      <c r="E720" s="2" t="s">
        <v>215</v>
      </c>
    </row>
    <row r="721" spans="1:5">
      <c r="A721" s="6">
        <v>12011</v>
      </c>
      <c r="B721" s="3" t="s">
        <v>623</v>
      </c>
      <c r="C721" s="3" t="s">
        <v>494</v>
      </c>
      <c r="D721" s="2">
        <v>154</v>
      </c>
      <c r="E721" s="2" t="s">
        <v>102</v>
      </c>
    </row>
    <row r="722" spans="1:5">
      <c r="A722" s="6">
        <v>12012</v>
      </c>
      <c r="B722" s="3" t="s">
        <v>624</v>
      </c>
      <c r="C722" s="3" t="s">
        <v>12</v>
      </c>
      <c r="D722" s="2">
        <v>106</v>
      </c>
      <c r="E722" s="2" t="s">
        <v>215</v>
      </c>
    </row>
    <row r="723" spans="1:5">
      <c r="A723" s="6">
        <v>12013</v>
      </c>
      <c r="B723" s="3" t="s">
        <v>625</v>
      </c>
      <c r="C723" s="3" t="s">
        <v>147</v>
      </c>
      <c r="D723" s="2">
        <v>125</v>
      </c>
      <c r="E723" s="2" t="s">
        <v>148</v>
      </c>
    </row>
    <row r="724" spans="1:5">
      <c r="A724" s="6">
        <v>12016</v>
      </c>
      <c r="B724" s="3" t="s">
        <v>626</v>
      </c>
      <c r="C724" s="3" t="s">
        <v>16</v>
      </c>
      <c r="D724" s="2">
        <v>136</v>
      </c>
      <c r="E724" s="2" t="s">
        <v>148</v>
      </c>
    </row>
    <row r="725" spans="1:5">
      <c r="A725" s="6">
        <v>12031</v>
      </c>
      <c r="B725" s="3" t="s">
        <v>627</v>
      </c>
      <c r="C725" s="3" t="s">
        <v>13</v>
      </c>
      <c r="D725" s="2">
        <v>113</v>
      </c>
      <c r="E725" s="2" t="s">
        <v>215</v>
      </c>
    </row>
    <row r="726" spans="1:5">
      <c r="A726" s="6">
        <v>12039</v>
      </c>
      <c r="B726" s="3" t="s">
        <v>628</v>
      </c>
      <c r="C726" s="3" t="s">
        <v>16</v>
      </c>
      <c r="D726" s="2">
        <v>136</v>
      </c>
      <c r="E726" s="2" t="s">
        <v>148</v>
      </c>
    </row>
    <row r="727" spans="1:5">
      <c r="A727" s="6">
        <v>12042</v>
      </c>
      <c r="B727" s="3" t="s">
        <v>629</v>
      </c>
      <c r="C727" s="3" t="s">
        <v>147</v>
      </c>
      <c r="D727" s="2">
        <v>125</v>
      </c>
      <c r="E727" s="2" t="s">
        <v>148</v>
      </c>
    </row>
    <row r="728" spans="1:5">
      <c r="A728" s="6">
        <v>12046</v>
      </c>
      <c r="B728" s="3" t="s">
        <v>630</v>
      </c>
      <c r="C728" s="3" t="s">
        <v>343</v>
      </c>
      <c r="D728" s="2">
        <v>123</v>
      </c>
      <c r="E728" s="2" t="s">
        <v>148</v>
      </c>
    </row>
    <row r="729" spans="1:5">
      <c r="A729" s="6">
        <v>12047</v>
      </c>
      <c r="B729" s="3" t="s">
        <v>631</v>
      </c>
      <c r="C729" s="3" t="s">
        <v>248</v>
      </c>
      <c r="D729" s="2">
        <v>103</v>
      </c>
      <c r="E729" s="2" t="s">
        <v>215</v>
      </c>
    </row>
    <row r="730" spans="1:5">
      <c r="A730" s="6">
        <v>12057</v>
      </c>
      <c r="B730" s="3" t="s">
        <v>1310</v>
      </c>
      <c r="C730" s="3" t="s">
        <v>28</v>
      </c>
      <c r="D730" s="2">
        <v>150</v>
      </c>
      <c r="E730" s="2" t="s">
        <v>78</v>
      </c>
    </row>
    <row r="731" spans="1:5">
      <c r="A731" s="6">
        <v>12063</v>
      </c>
      <c r="B731" s="3" t="s">
        <v>632</v>
      </c>
      <c r="C731" s="3" t="s">
        <v>223</v>
      </c>
      <c r="D731" s="2">
        <v>115</v>
      </c>
      <c r="E731" s="2" t="s">
        <v>215</v>
      </c>
    </row>
    <row r="732" spans="1:5">
      <c r="A732" s="6">
        <v>12067</v>
      </c>
      <c r="B732" s="3" t="s">
        <v>633</v>
      </c>
      <c r="C732" s="3" t="s">
        <v>17</v>
      </c>
      <c r="D732" s="2">
        <v>138</v>
      </c>
      <c r="E732" s="2" t="s">
        <v>148</v>
      </c>
    </row>
    <row r="733" spans="1:5">
      <c r="A733" s="6">
        <v>12069</v>
      </c>
      <c r="B733" s="3" t="s">
        <v>634</v>
      </c>
      <c r="C733" s="3" t="s">
        <v>343</v>
      </c>
      <c r="D733" s="2">
        <v>123</v>
      </c>
      <c r="E733" s="2" t="s">
        <v>148</v>
      </c>
    </row>
    <row r="734" spans="1:5">
      <c r="A734" s="6">
        <v>12080</v>
      </c>
      <c r="B734" s="3" t="s">
        <v>22</v>
      </c>
      <c r="C734" s="3" t="s">
        <v>469</v>
      </c>
      <c r="D734" s="2">
        <v>140</v>
      </c>
      <c r="E734" s="2" t="s">
        <v>102</v>
      </c>
    </row>
    <row r="735" spans="1:5">
      <c r="A735" s="6">
        <v>12081</v>
      </c>
      <c r="B735" s="3" t="s">
        <v>635</v>
      </c>
      <c r="C735" s="3" t="s">
        <v>157</v>
      </c>
      <c r="D735" s="2">
        <v>120</v>
      </c>
      <c r="E735" s="2" t="s">
        <v>78</v>
      </c>
    </row>
    <row r="736" spans="1:5">
      <c r="A736" s="6">
        <v>12084</v>
      </c>
      <c r="B736" s="3" t="s">
        <v>636</v>
      </c>
      <c r="C736" s="7" t="s">
        <v>113</v>
      </c>
      <c r="D736" s="2">
        <v>149</v>
      </c>
      <c r="E736" s="2" t="s">
        <v>78</v>
      </c>
    </row>
    <row r="737" spans="1:5">
      <c r="A737" s="6">
        <v>12085</v>
      </c>
      <c r="B737" s="3" t="s">
        <v>637</v>
      </c>
      <c r="C737" s="7" t="s">
        <v>113</v>
      </c>
      <c r="D737" s="2">
        <v>149</v>
      </c>
      <c r="E737" s="2" t="s">
        <v>78</v>
      </c>
    </row>
    <row r="738" spans="1:5">
      <c r="A738" s="6">
        <v>12090</v>
      </c>
      <c r="B738" s="3" t="s">
        <v>638</v>
      </c>
      <c r="C738" s="3" t="s">
        <v>288</v>
      </c>
      <c r="D738" s="2">
        <v>104</v>
      </c>
      <c r="E738" s="2" t="s">
        <v>215</v>
      </c>
    </row>
    <row r="739" spans="1:5">
      <c r="A739" s="6">
        <v>12094</v>
      </c>
      <c r="B739" s="3" t="s">
        <v>639</v>
      </c>
      <c r="C739" s="3" t="s">
        <v>0</v>
      </c>
      <c r="D739" s="2">
        <v>156</v>
      </c>
      <c r="E739" s="2" t="s">
        <v>102</v>
      </c>
    </row>
    <row r="740" spans="1:5">
      <c r="A740" s="6">
        <v>12098</v>
      </c>
      <c r="B740" s="3" t="s">
        <v>640</v>
      </c>
      <c r="C740" s="3" t="s">
        <v>469</v>
      </c>
      <c r="D740" s="2">
        <v>140</v>
      </c>
      <c r="E740" s="2" t="s">
        <v>102</v>
      </c>
    </row>
    <row r="741" spans="1:5">
      <c r="A741" s="6">
        <v>12099</v>
      </c>
      <c r="B741" s="3" t="s">
        <v>641</v>
      </c>
      <c r="C741" s="3" t="s">
        <v>101</v>
      </c>
      <c r="D741" s="2">
        <v>146</v>
      </c>
      <c r="E741" s="2" t="s">
        <v>102</v>
      </c>
    </row>
    <row r="742" spans="1:5">
      <c r="A742" s="6">
        <v>12101</v>
      </c>
      <c r="B742" s="3" t="s">
        <v>316</v>
      </c>
      <c r="C742" s="7" t="s">
        <v>113</v>
      </c>
      <c r="D742" s="2">
        <v>149</v>
      </c>
      <c r="E742" s="2" t="s">
        <v>78</v>
      </c>
    </row>
    <row r="743" spans="1:5">
      <c r="A743" s="6">
        <v>12102</v>
      </c>
      <c r="B743" s="3" t="s">
        <v>642</v>
      </c>
      <c r="C743" s="7" t="s">
        <v>113</v>
      </c>
      <c r="D743" s="2">
        <v>149</v>
      </c>
      <c r="E743" s="2" t="s">
        <v>78</v>
      </c>
    </row>
    <row r="744" spans="1:5">
      <c r="A744" s="6">
        <v>12109</v>
      </c>
      <c r="B744" s="3" t="s">
        <v>95</v>
      </c>
      <c r="C744" s="3" t="s">
        <v>500</v>
      </c>
      <c r="D744" s="2">
        <v>142</v>
      </c>
      <c r="E744" s="2" t="s">
        <v>102</v>
      </c>
    </row>
    <row r="745" spans="1:5">
      <c r="A745" s="6">
        <v>12111</v>
      </c>
      <c r="B745" s="3" t="s">
        <v>643</v>
      </c>
      <c r="C745" s="3" t="s">
        <v>343</v>
      </c>
      <c r="D745" s="2">
        <v>123</v>
      </c>
      <c r="E745" s="2" t="s">
        <v>148</v>
      </c>
    </row>
    <row r="746" spans="1:5">
      <c r="A746" s="6">
        <v>12115</v>
      </c>
      <c r="B746" s="3" t="s">
        <v>1300</v>
      </c>
      <c r="C746" s="3" t="s">
        <v>351</v>
      </c>
      <c r="D746" s="2">
        <v>124</v>
      </c>
      <c r="E746" s="2" t="s">
        <v>148</v>
      </c>
    </row>
    <row r="747" spans="1:5">
      <c r="A747" s="6">
        <v>12117</v>
      </c>
      <c r="B747" s="3" t="s">
        <v>644</v>
      </c>
      <c r="C747" t="s">
        <v>77</v>
      </c>
      <c r="D747" s="2">
        <v>121</v>
      </c>
      <c r="E747" s="2" t="s">
        <v>78</v>
      </c>
    </row>
    <row r="748" spans="1:5">
      <c r="A748" s="6">
        <v>12121</v>
      </c>
      <c r="B748" s="3" t="s">
        <v>645</v>
      </c>
      <c r="C748" t="s">
        <v>77</v>
      </c>
      <c r="D748" s="2">
        <v>121</v>
      </c>
      <c r="E748" s="2" t="s">
        <v>78</v>
      </c>
    </row>
    <row r="749" spans="1:5">
      <c r="A749" s="6">
        <v>12123</v>
      </c>
      <c r="B749" s="3" t="s">
        <v>646</v>
      </c>
      <c r="C749" s="3" t="s">
        <v>16</v>
      </c>
      <c r="D749" s="2">
        <v>136</v>
      </c>
      <c r="E749" s="2" t="s">
        <v>148</v>
      </c>
    </row>
    <row r="750" spans="1:5">
      <c r="A750" s="6">
        <v>12127</v>
      </c>
      <c r="B750" s="3" t="s">
        <v>647</v>
      </c>
      <c r="C750" s="3" t="s">
        <v>214</v>
      </c>
      <c r="D750" s="2">
        <v>110</v>
      </c>
      <c r="E750" s="2" t="s">
        <v>215</v>
      </c>
    </row>
    <row r="751" spans="1:5">
      <c r="A751" s="6">
        <v>12129</v>
      </c>
      <c r="B751" s="3" t="s">
        <v>648</v>
      </c>
      <c r="C751" s="3" t="s">
        <v>13</v>
      </c>
      <c r="D751" s="2">
        <v>113</v>
      </c>
      <c r="E751" s="2" t="s">
        <v>215</v>
      </c>
    </row>
    <row r="752" spans="1:5">
      <c r="A752" s="6">
        <v>12132</v>
      </c>
      <c r="B752" s="3" t="s">
        <v>649</v>
      </c>
      <c r="C752" s="3" t="s">
        <v>214</v>
      </c>
      <c r="D752" s="2">
        <v>110</v>
      </c>
      <c r="E752" s="2" t="s">
        <v>215</v>
      </c>
    </row>
    <row r="753" spans="1:5">
      <c r="A753" s="6">
        <v>12142</v>
      </c>
      <c r="B753" s="3" t="s">
        <v>650</v>
      </c>
      <c r="C753" s="3" t="s">
        <v>157</v>
      </c>
      <c r="D753" s="2">
        <v>120</v>
      </c>
      <c r="E753" s="2" t="s">
        <v>78</v>
      </c>
    </row>
    <row r="754" spans="1:5">
      <c r="A754" s="6">
        <v>12144</v>
      </c>
      <c r="B754" s="3" t="s">
        <v>651</v>
      </c>
      <c r="C754" s="3" t="s">
        <v>435</v>
      </c>
      <c r="D754" s="2">
        <v>131</v>
      </c>
      <c r="E754" s="2" t="s">
        <v>148</v>
      </c>
    </row>
    <row r="755" spans="1:5">
      <c r="A755" s="6">
        <v>12145</v>
      </c>
      <c r="B755" s="3" t="s">
        <v>652</v>
      </c>
      <c r="C755" s="3" t="s">
        <v>435</v>
      </c>
      <c r="D755" s="2">
        <v>131</v>
      </c>
      <c r="E755" s="2" t="s">
        <v>148</v>
      </c>
    </row>
    <row r="756" spans="1:5">
      <c r="A756" s="6">
        <v>12159</v>
      </c>
      <c r="B756" s="3" t="s">
        <v>653</v>
      </c>
      <c r="C756" s="3" t="s">
        <v>15</v>
      </c>
      <c r="D756" s="2">
        <v>132</v>
      </c>
      <c r="E756" s="2" t="s">
        <v>148</v>
      </c>
    </row>
    <row r="757" spans="1:5">
      <c r="A757" s="6">
        <v>12164</v>
      </c>
      <c r="B757" s="3" t="s">
        <v>654</v>
      </c>
      <c r="C757" s="3" t="s">
        <v>343</v>
      </c>
      <c r="D757" s="2">
        <v>123</v>
      </c>
      <c r="E757" s="2" t="s">
        <v>148</v>
      </c>
    </row>
    <row r="758" spans="1:5">
      <c r="A758" s="6">
        <v>12170</v>
      </c>
      <c r="B758" s="3" t="s">
        <v>655</v>
      </c>
      <c r="C758" s="3" t="s">
        <v>248</v>
      </c>
      <c r="D758" s="2">
        <v>103</v>
      </c>
      <c r="E758" s="2" t="s">
        <v>215</v>
      </c>
    </row>
    <row r="759" spans="1:5">
      <c r="A759" s="6">
        <v>12173</v>
      </c>
      <c r="B759" s="3" t="s">
        <v>656</v>
      </c>
      <c r="C759" s="3" t="s">
        <v>413</v>
      </c>
      <c r="D759" s="2">
        <v>137</v>
      </c>
      <c r="E759" s="2" t="s">
        <v>148</v>
      </c>
    </row>
    <row r="760" spans="1:5">
      <c r="A760" s="6">
        <v>12174</v>
      </c>
      <c r="B760" s="3" t="s">
        <v>1341</v>
      </c>
      <c r="C760" s="3" t="s">
        <v>214</v>
      </c>
      <c r="D760" s="2">
        <v>110</v>
      </c>
      <c r="E760" s="2" t="s">
        <v>215</v>
      </c>
    </row>
    <row r="761" spans="1:5">
      <c r="A761" s="6">
        <v>12179</v>
      </c>
      <c r="B761" s="3" t="s">
        <v>657</v>
      </c>
      <c r="C761" s="3" t="s">
        <v>349</v>
      </c>
      <c r="D761" s="2">
        <v>133</v>
      </c>
      <c r="E761" s="2" t="s">
        <v>148</v>
      </c>
    </row>
    <row r="762" spans="1:5">
      <c r="A762" s="6">
        <v>12180</v>
      </c>
      <c r="B762" s="3" t="s">
        <v>658</v>
      </c>
      <c r="C762" s="3" t="s">
        <v>18</v>
      </c>
      <c r="D762" s="2">
        <v>155</v>
      </c>
      <c r="E762" s="2" t="s">
        <v>102</v>
      </c>
    </row>
    <row r="763" spans="1:5">
      <c r="A763" s="6">
        <v>12191</v>
      </c>
      <c r="B763" s="3" t="s">
        <v>659</v>
      </c>
      <c r="C763" s="7" t="s">
        <v>113</v>
      </c>
      <c r="D763" s="2">
        <v>149</v>
      </c>
      <c r="E763" s="2" t="s">
        <v>78</v>
      </c>
    </row>
    <row r="764" spans="1:5">
      <c r="A764" s="6">
        <v>12192</v>
      </c>
      <c r="B764" s="3" t="s">
        <v>660</v>
      </c>
      <c r="C764" s="7" t="s">
        <v>113</v>
      </c>
      <c r="D764" s="2">
        <v>149</v>
      </c>
      <c r="E764" s="2" t="s">
        <v>78</v>
      </c>
    </row>
    <row r="765" spans="1:5">
      <c r="A765" s="6">
        <v>12200</v>
      </c>
      <c r="B765" s="3" t="s">
        <v>661</v>
      </c>
      <c r="C765" s="3" t="s">
        <v>494</v>
      </c>
      <c r="D765" s="2">
        <v>154</v>
      </c>
      <c r="E765" s="2" t="s">
        <v>102</v>
      </c>
    </row>
    <row r="766" spans="1:5">
      <c r="A766" s="6">
        <v>12202</v>
      </c>
      <c r="B766" s="3" t="s">
        <v>662</v>
      </c>
      <c r="C766" s="3" t="s">
        <v>147</v>
      </c>
      <c r="D766" s="2">
        <v>125</v>
      </c>
      <c r="E766" s="2" t="s">
        <v>148</v>
      </c>
    </row>
    <row r="767" spans="1:5">
      <c r="A767" s="6">
        <v>12205</v>
      </c>
      <c r="B767" s="3" t="s">
        <v>663</v>
      </c>
      <c r="C767" s="3" t="s">
        <v>223</v>
      </c>
      <c r="D767" s="2">
        <v>115</v>
      </c>
      <c r="E767" s="2" t="s">
        <v>215</v>
      </c>
    </row>
    <row r="768" spans="1:5">
      <c r="A768" s="6">
        <v>12206</v>
      </c>
      <c r="B768" s="3" t="s">
        <v>664</v>
      </c>
      <c r="C768" s="3" t="s">
        <v>413</v>
      </c>
      <c r="D768" s="2">
        <v>137</v>
      </c>
      <c r="E768" s="2" t="s">
        <v>148</v>
      </c>
    </row>
    <row r="769" spans="1:5">
      <c r="A769" s="6">
        <v>12208</v>
      </c>
      <c r="B769" s="3" t="s">
        <v>665</v>
      </c>
      <c r="C769" s="3" t="s">
        <v>263</v>
      </c>
      <c r="D769" s="2">
        <v>108</v>
      </c>
      <c r="E769" s="2" t="s">
        <v>215</v>
      </c>
    </row>
    <row r="770" spans="1:5">
      <c r="A770" s="6">
        <v>12212</v>
      </c>
      <c r="B770" s="3" t="s">
        <v>666</v>
      </c>
      <c r="C770" s="3" t="s">
        <v>494</v>
      </c>
      <c r="D770" s="2">
        <v>154</v>
      </c>
      <c r="E770" s="2" t="s">
        <v>102</v>
      </c>
    </row>
    <row r="771" spans="1:5">
      <c r="A771" s="6">
        <v>12213</v>
      </c>
      <c r="B771" s="3" t="s">
        <v>667</v>
      </c>
      <c r="C771" t="s">
        <v>7</v>
      </c>
      <c r="D771" s="2">
        <v>128</v>
      </c>
      <c r="E771" s="2" t="s">
        <v>78</v>
      </c>
    </row>
    <row r="772" spans="1:5">
      <c r="A772" s="6">
        <v>12214</v>
      </c>
      <c r="B772" s="3" t="s">
        <v>668</v>
      </c>
      <c r="C772" s="3" t="s">
        <v>13</v>
      </c>
      <c r="D772" s="2">
        <v>113</v>
      </c>
      <c r="E772" s="2" t="s">
        <v>215</v>
      </c>
    </row>
    <row r="773" spans="1:5">
      <c r="A773" s="6">
        <v>12224</v>
      </c>
      <c r="B773" s="3" t="s">
        <v>669</v>
      </c>
      <c r="C773" s="3" t="s">
        <v>28</v>
      </c>
      <c r="D773" s="2">
        <v>150</v>
      </c>
      <c r="E773" s="2" t="s">
        <v>78</v>
      </c>
    </row>
    <row r="774" spans="1:5">
      <c r="A774" s="6">
        <v>12227</v>
      </c>
      <c r="B774" s="3" t="s">
        <v>670</v>
      </c>
      <c r="C774" s="3" t="s">
        <v>28</v>
      </c>
      <c r="D774" s="2">
        <v>150</v>
      </c>
      <c r="E774" s="2" t="s">
        <v>78</v>
      </c>
    </row>
    <row r="775" spans="1:5">
      <c r="A775" s="6">
        <v>12230</v>
      </c>
      <c r="B775" s="3" t="s">
        <v>671</v>
      </c>
      <c r="C775" s="3" t="s">
        <v>263</v>
      </c>
      <c r="D775" s="2">
        <v>108</v>
      </c>
      <c r="E775" s="2" t="s">
        <v>215</v>
      </c>
    </row>
    <row r="776" spans="1:5">
      <c r="A776" s="6">
        <v>12242</v>
      </c>
      <c r="B776" s="3" t="s">
        <v>672</v>
      </c>
      <c r="C776" s="3" t="s">
        <v>494</v>
      </c>
      <c r="D776" s="2">
        <v>154</v>
      </c>
      <c r="E776" s="2" t="s">
        <v>102</v>
      </c>
    </row>
    <row r="777" spans="1:5">
      <c r="A777" s="6">
        <v>12251</v>
      </c>
      <c r="B777" s="3" t="s">
        <v>673</v>
      </c>
      <c r="C777" s="3" t="s">
        <v>349</v>
      </c>
      <c r="D777" s="2">
        <v>133</v>
      </c>
      <c r="E777" s="2" t="s">
        <v>148</v>
      </c>
    </row>
    <row r="778" spans="1:5">
      <c r="A778" s="6">
        <v>12252</v>
      </c>
      <c r="B778" s="3" t="s">
        <v>674</v>
      </c>
      <c r="C778" s="3" t="s">
        <v>413</v>
      </c>
      <c r="D778" s="2">
        <v>137</v>
      </c>
      <c r="E778" s="2" t="s">
        <v>148</v>
      </c>
    </row>
    <row r="779" spans="1:5">
      <c r="A779" s="6">
        <v>12255</v>
      </c>
      <c r="B779" s="3" t="s">
        <v>675</v>
      </c>
      <c r="C779" s="3" t="s">
        <v>494</v>
      </c>
      <c r="D779" s="2">
        <v>154</v>
      </c>
      <c r="E779" s="2" t="s">
        <v>102</v>
      </c>
    </row>
    <row r="780" spans="1:5">
      <c r="A780" s="6">
        <v>12256</v>
      </c>
      <c r="B780" s="3" t="s">
        <v>1351</v>
      </c>
      <c r="C780" s="3" t="s">
        <v>28</v>
      </c>
      <c r="D780" s="2">
        <v>150</v>
      </c>
      <c r="E780" s="2" t="s">
        <v>78</v>
      </c>
    </row>
    <row r="781" spans="1:5">
      <c r="A781" s="6">
        <v>12259</v>
      </c>
      <c r="B781" s="3" t="s">
        <v>676</v>
      </c>
      <c r="C781" s="3" t="s">
        <v>214</v>
      </c>
      <c r="D781" s="2">
        <v>110</v>
      </c>
      <c r="E781" s="2" t="s">
        <v>215</v>
      </c>
    </row>
    <row r="782" spans="1:5">
      <c r="A782" s="6">
        <v>12262</v>
      </c>
      <c r="B782" s="3" t="s">
        <v>677</v>
      </c>
      <c r="C782" s="3" t="s">
        <v>0</v>
      </c>
      <c r="D782" s="2">
        <v>156</v>
      </c>
      <c r="E782" s="2" t="s">
        <v>102</v>
      </c>
    </row>
    <row r="783" spans="1:5">
      <c r="A783" s="6">
        <v>12270</v>
      </c>
      <c r="B783" s="3" t="s">
        <v>678</v>
      </c>
      <c r="C783" s="3" t="s">
        <v>200</v>
      </c>
      <c r="D783" s="2">
        <v>114</v>
      </c>
      <c r="E783" s="2" t="s">
        <v>78</v>
      </c>
    </row>
    <row r="784" spans="1:5">
      <c r="A784" s="6">
        <v>12272</v>
      </c>
      <c r="B784" s="3" t="s">
        <v>679</v>
      </c>
      <c r="C784" s="3" t="s">
        <v>500</v>
      </c>
      <c r="D784" s="2">
        <v>142</v>
      </c>
      <c r="E784" s="2" t="s">
        <v>102</v>
      </c>
    </row>
    <row r="785" spans="1:5">
      <c r="A785" s="6">
        <v>12290</v>
      </c>
      <c r="B785" s="3" t="s">
        <v>680</v>
      </c>
      <c r="C785" s="3" t="s">
        <v>243</v>
      </c>
      <c r="D785" s="2">
        <v>102</v>
      </c>
      <c r="E785" s="2" t="s">
        <v>215</v>
      </c>
    </row>
    <row r="786" spans="1:5">
      <c r="A786" s="6">
        <v>12294</v>
      </c>
      <c r="B786" s="3" t="s">
        <v>681</v>
      </c>
      <c r="C786" s="3" t="s">
        <v>101</v>
      </c>
      <c r="D786" s="2">
        <v>146</v>
      </c>
      <c r="E786" s="2" t="s">
        <v>102</v>
      </c>
    </row>
    <row r="787" spans="1:5">
      <c r="A787" s="6">
        <v>12296</v>
      </c>
      <c r="B787" s="3" t="s">
        <v>682</v>
      </c>
      <c r="C787" s="3" t="s">
        <v>435</v>
      </c>
      <c r="D787" s="2">
        <v>131</v>
      </c>
      <c r="E787" s="2" t="s">
        <v>148</v>
      </c>
    </row>
    <row r="788" spans="1:5">
      <c r="A788" s="6">
        <v>12302</v>
      </c>
      <c r="B788" s="3" t="s">
        <v>683</v>
      </c>
      <c r="C788" s="3" t="s">
        <v>16</v>
      </c>
      <c r="D788" s="2">
        <v>136</v>
      </c>
      <c r="E788" s="2" t="s">
        <v>148</v>
      </c>
    </row>
    <row r="789" spans="1:5">
      <c r="A789" s="6">
        <v>12304</v>
      </c>
      <c r="B789" s="3" t="s">
        <v>128</v>
      </c>
      <c r="C789" s="3" t="s">
        <v>28</v>
      </c>
      <c r="D789" s="2">
        <v>150</v>
      </c>
      <c r="E789" s="2" t="s">
        <v>78</v>
      </c>
    </row>
    <row r="790" spans="1:5">
      <c r="A790" s="6">
        <v>12308</v>
      </c>
      <c r="B790" s="3" t="s">
        <v>684</v>
      </c>
      <c r="C790" t="s">
        <v>14</v>
      </c>
      <c r="D790" s="2">
        <v>118</v>
      </c>
      <c r="E790" s="2" t="s">
        <v>78</v>
      </c>
    </row>
    <row r="791" spans="1:5">
      <c r="A791" s="6">
        <v>12309</v>
      </c>
      <c r="B791" s="3" t="s">
        <v>685</v>
      </c>
      <c r="C791" s="3" t="s">
        <v>263</v>
      </c>
      <c r="D791" s="2">
        <v>108</v>
      </c>
      <c r="E791" s="2" t="s">
        <v>215</v>
      </c>
    </row>
    <row r="792" spans="1:5">
      <c r="A792" s="6">
        <v>12310</v>
      </c>
      <c r="B792" s="3" t="s">
        <v>686</v>
      </c>
      <c r="C792" s="3" t="s">
        <v>263</v>
      </c>
      <c r="D792" s="2">
        <v>108</v>
      </c>
      <c r="E792" s="2" t="s">
        <v>215</v>
      </c>
    </row>
    <row r="793" spans="1:5">
      <c r="A793" s="6">
        <v>12316</v>
      </c>
      <c r="B793" s="3" t="s">
        <v>687</v>
      </c>
      <c r="C793" s="3" t="s">
        <v>101</v>
      </c>
      <c r="D793" s="2">
        <v>146</v>
      </c>
      <c r="E793" s="2" t="s">
        <v>102</v>
      </c>
    </row>
    <row r="794" spans="1:5">
      <c r="A794" s="6">
        <v>12318</v>
      </c>
      <c r="B794" s="3" t="s">
        <v>688</v>
      </c>
      <c r="C794" s="3" t="s">
        <v>391</v>
      </c>
      <c r="D794" s="2">
        <v>130</v>
      </c>
      <c r="E794" s="2" t="s">
        <v>148</v>
      </c>
    </row>
    <row r="795" spans="1:5">
      <c r="A795" s="6">
        <v>12320</v>
      </c>
      <c r="B795" s="3" t="s">
        <v>689</v>
      </c>
      <c r="C795" s="3" t="s">
        <v>101</v>
      </c>
      <c r="D795" s="2">
        <v>146</v>
      </c>
      <c r="E795" s="2" t="s">
        <v>102</v>
      </c>
    </row>
    <row r="796" spans="1:5">
      <c r="A796" s="6">
        <v>12325</v>
      </c>
      <c r="B796" s="3" t="s">
        <v>690</v>
      </c>
      <c r="C796" s="3"/>
      <c r="D796" s="2">
        <v>5</v>
      </c>
      <c r="E796" s="2"/>
    </row>
    <row r="797" spans="1:5">
      <c r="A797" s="6">
        <v>12334</v>
      </c>
      <c r="B797" s="3" t="s">
        <v>691</v>
      </c>
      <c r="C797" t="s">
        <v>77</v>
      </c>
      <c r="D797" s="2">
        <v>121</v>
      </c>
      <c r="E797" s="2" t="s">
        <v>78</v>
      </c>
    </row>
    <row r="798" spans="1:5">
      <c r="A798" s="6">
        <v>12336</v>
      </c>
      <c r="B798" s="3" t="s">
        <v>692</v>
      </c>
      <c r="C798" s="7" t="s">
        <v>113</v>
      </c>
      <c r="D798" s="2">
        <v>149</v>
      </c>
      <c r="E798" s="2" t="s">
        <v>78</v>
      </c>
    </row>
    <row r="799" spans="1:5">
      <c r="A799" s="6">
        <v>12338</v>
      </c>
      <c r="B799" s="3" t="s">
        <v>693</v>
      </c>
      <c r="C799" s="7" t="s">
        <v>113</v>
      </c>
      <c r="D799" s="2">
        <v>149</v>
      </c>
      <c r="E799" s="2" t="s">
        <v>78</v>
      </c>
    </row>
    <row r="800" spans="1:5">
      <c r="A800" s="6">
        <v>12341</v>
      </c>
      <c r="B800" s="3" t="s">
        <v>694</v>
      </c>
      <c r="C800" s="3" t="s">
        <v>15</v>
      </c>
      <c r="D800" s="2">
        <v>132</v>
      </c>
      <c r="E800" s="2" t="s">
        <v>148</v>
      </c>
    </row>
    <row r="801" spans="1:5">
      <c r="A801" s="6">
        <v>12343</v>
      </c>
      <c r="B801" s="3" t="s">
        <v>695</v>
      </c>
      <c r="C801" s="3" t="s">
        <v>391</v>
      </c>
      <c r="D801" s="2">
        <v>130</v>
      </c>
      <c r="E801" s="2" t="s">
        <v>148</v>
      </c>
    </row>
    <row r="802" spans="1:5">
      <c r="A802" s="6">
        <v>12346</v>
      </c>
      <c r="B802" s="3" t="s">
        <v>696</v>
      </c>
      <c r="C802" s="3" t="s">
        <v>16</v>
      </c>
      <c r="D802" s="2">
        <v>136</v>
      </c>
      <c r="E802" s="2" t="s">
        <v>148</v>
      </c>
    </row>
    <row r="803" spans="1:5">
      <c r="A803" s="6">
        <v>12353</v>
      </c>
      <c r="B803" s="3" t="s">
        <v>697</v>
      </c>
      <c r="C803" s="3" t="s">
        <v>500</v>
      </c>
      <c r="D803" s="2">
        <v>142</v>
      </c>
      <c r="E803" s="2" t="s">
        <v>102</v>
      </c>
    </row>
    <row r="804" spans="1:5">
      <c r="A804" s="6">
        <v>12365</v>
      </c>
      <c r="B804" s="3" t="s">
        <v>698</v>
      </c>
      <c r="C804" s="3" t="s">
        <v>263</v>
      </c>
      <c r="D804" s="2">
        <v>108</v>
      </c>
      <c r="E804" s="2" t="s">
        <v>215</v>
      </c>
    </row>
    <row r="805" spans="1:5">
      <c r="A805" s="6">
        <v>12381</v>
      </c>
      <c r="B805" s="3" t="s">
        <v>699</v>
      </c>
      <c r="C805" s="3" t="s">
        <v>200</v>
      </c>
      <c r="D805" s="2">
        <v>114</v>
      </c>
      <c r="E805" s="2" t="s">
        <v>78</v>
      </c>
    </row>
    <row r="806" spans="1:5">
      <c r="A806" s="6">
        <v>12384</v>
      </c>
      <c r="B806" s="3" t="s">
        <v>700</v>
      </c>
      <c r="C806" s="3" t="s">
        <v>243</v>
      </c>
      <c r="D806" s="2">
        <v>102</v>
      </c>
      <c r="E806" s="2" t="s">
        <v>215</v>
      </c>
    </row>
    <row r="807" spans="1:5">
      <c r="A807" s="6">
        <v>12399</v>
      </c>
      <c r="B807" s="3" t="s">
        <v>701</v>
      </c>
      <c r="C807" s="3" t="s">
        <v>28</v>
      </c>
      <c r="D807" s="2">
        <v>150</v>
      </c>
      <c r="E807" s="2" t="s">
        <v>78</v>
      </c>
    </row>
    <row r="808" spans="1:5">
      <c r="A808" s="6">
        <v>12401</v>
      </c>
      <c r="B808" s="3" t="s">
        <v>702</v>
      </c>
      <c r="C808" s="3" t="s">
        <v>349</v>
      </c>
      <c r="D808" s="2">
        <v>133</v>
      </c>
      <c r="E808" s="2" t="s">
        <v>148</v>
      </c>
    </row>
    <row r="809" spans="1:5">
      <c r="A809" s="6">
        <v>12405</v>
      </c>
      <c r="B809" s="3" t="s">
        <v>703</v>
      </c>
      <c r="C809" s="3" t="s">
        <v>28</v>
      </c>
      <c r="D809" s="2">
        <v>150</v>
      </c>
      <c r="E809" s="2" t="s">
        <v>78</v>
      </c>
    </row>
    <row r="810" spans="1:5">
      <c r="A810" s="6">
        <v>12406</v>
      </c>
      <c r="B810" s="3" t="s">
        <v>704</v>
      </c>
      <c r="C810" s="3" t="s">
        <v>248</v>
      </c>
      <c r="D810" s="2">
        <v>103</v>
      </c>
      <c r="E810" s="2" t="s">
        <v>215</v>
      </c>
    </row>
    <row r="811" spans="1:5">
      <c r="A811" s="6">
        <v>12408</v>
      </c>
      <c r="B811" s="3" t="s">
        <v>705</v>
      </c>
      <c r="C811" s="3" t="s">
        <v>16</v>
      </c>
      <c r="D811" s="2">
        <v>136</v>
      </c>
      <c r="E811" s="2" t="s">
        <v>148</v>
      </c>
    </row>
    <row r="812" spans="1:5">
      <c r="A812" s="6">
        <v>12410</v>
      </c>
      <c r="B812" s="3" t="s">
        <v>706</v>
      </c>
      <c r="C812" s="3" t="s">
        <v>494</v>
      </c>
      <c r="D812" s="2">
        <v>154</v>
      </c>
      <c r="E812" s="2" t="s">
        <v>102</v>
      </c>
    </row>
    <row r="813" spans="1:5">
      <c r="A813" s="6">
        <v>12413</v>
      </c>
      <c r="B813" s="3" t="s">
        <v>707</v>
      </c>
      <c r="C813" s="3" t="s">
        <v>28</v>
      </c>
      <c r="D813" s="2">
        <v>150</v>
      </c>
      <c r="E813" s="2" t="s">
        <v>78</v>
      </c>
    </row>
    <row r="814" spans="1:5">
      <c r="A814" s="6">
        <v>12416</v>
      </c>
      <c r="B814" s="3" t="s">
        <v>708</v>
      </c>
      <c r="C814" t="s">
        <v>7</v>
      </c>
      <c r="D814" s="2">
        <v>128</v>
      </c>
      <c r="E814" s="2" t="s">
        <v>78</v>
      </c>
    </row>
    <row r="815" spans="1:5">
      <c r="A815" s="6">
        <v>12420</v>
      </c>
      <c r="B815" s="3" t="s">
        <v>709</v>
      </c>
      <c r="C815" s="3" t="s">
        <v>28</v>
      </c>
      <c r="D815" s="2">
        <v>150</v>
      </c>
      <c r="E815" s="2" t="s">
        <v>78</v>
      </c>
    </row>
    <row r="816" spans="1:5">
      <c r="A816" s="6">
        <v>12425</v>
      </c>
      <c r="B816" s="3" t="s">
        <v>710</v>
      </c>
      <c r="C816" s="3" t="s">
        <v>494</v>
      </c>
      <c r="D816" s="2">
        <v>154</v>
      </c>
      <c r="E816" s="2" t="s">
        <v>102</v>
      </c>
    </row>
    <row r="817" spans="1:5">
      <c r="A817" s="6">
        <v>12428</v>
      </c>
      <c r="B817" s="3" t="s">
        <v>711</v>
      </c>
      <c r="C817" s="7" t="s">
        <v>113</v>
      </c>
      <c r="D817" s="2">
        <v>149</v>
      </c>
      <c r="E817" s="2" t="s">
        <v>78</v>
      </c>
    </row>
    <row r="818" spans="1:5">
      <c r="A818" s="6">
        <v>12433</v>
      </c>
      <c r="B818" s="3" t="s">
        <v>712</v>
      </c>
      <c r="C818" s="3" t="s">
        <v>101</v>
      </c>
      <c r="D818" s="2">
        <v>146</v>
      </c>
      <c r="E818" s="2" t="s">
        <v>102</v>
      </c>
    </row>
    <row r="819" spans="1:5">
      <c r="A819" s="6">
        <v>12443</v>
      </c>
      <c r="B819" s="3" t="s">
        <v>713</v>
      </c>
      <c r="C819" t="s">
        <v>89</v>
      </c>
      <c r="D819" s="2">
        <v>119</v>
      </c>
      <c r="E819" s="2" t="s">
        <v>78</v>
      </c>
    </row>
    <row r="820" spans="1:5">
      <c r="A820" s="6">
        <v>12452</v>
      </c>
      <c r="B820" s="3" t="s">
        <v>714</v>
      </c>
      <c r="C820" s="3" t="s">
        <v>243</v>
      </c>
      <c r="D820" s="2">
        <v>102</v>
      </c>
      <c r="E820" s="2" t="s">
        <v>215</v>
      </c>
    </row>
    <row r="821" spans="1:5">
      <c r="A821" s="6">
        <v>12459</v>
      </c>
      <c r="B821" s="3" t="s">
        <v>715</v>
      </c>
      <c r="C821" s="3" t="s">
        <v>351</v>
      </c>
      <c r="D821" s="2">
        <v>124</v>
      </c>
      <c r="E821" s="2" t="s">
        <v>148</v>
      </c>
    </row>
    <row r="822" spans="1:5">
      <c r="A822" s="6">
        <v>12462</v>
      </c>
      <c r="B822" s="3" t="s">
        <v>716</v>
      </c>
      <c r="C822" s="3" t="s">
        <v>288</v>
      </c>
      <c r="D822" s="2">
        <v>104</v>
      </c>
      <c r="E822" s="2" t="s">
        <v>215</v>
      </c>
    </row>
    <row r="823" spans="1:5">
      <c r="A823" s="6">
        <v>12467</v>
      </c>
      <c r="B823" s="3" t="s">
        <v>717</v>
      </c>
      <c r="C823" s="3" t="s">
        <v>248</v>
      </c>
      <c r="D823" s="2">
        <v>103</v>
      </c>
      <c r="E823" s="2" t="s">
        <v>215</v>
      </c>
    </row>
    <row r="824" spans="1:5">
      <c r="A824" s="6">
        <v>12468</v>
      </c>
      <c r="B824" s="3" t="s">
        <v>718</v>
      </c>
      <c r="C824" s="3" t="s">
        <v>500</v>
      </c>
      <c r="D824" s="2">
        <v>142</v>
      </c>
      <c r="E824" s="2" t="s">
        <v>102</v>
      </c>
    </row>
    <row r="825" spans="1:5">
      <c r="A825" s="6">
        <v>12470</v>
      </c>
      <c r="B825" s="3" t="s">
        <v>719</v>
      </c>
      <c r="C825" s="3" t="s">
        <v>101</v>
      </c>
      <c r="D825" s="2">
        <v>146</v>
      </c>
      <c r="E825" s="2" t="s">
        <v>102</v>
      </c>
    </row>
    <row r="826" spans="1:5">
      <c r="A826" s="6">
        <v>12478</v>
      </c>
      <c r="B826" s="3" t="s">
        <v>720</v>
      </c>
      <c r="C826" s="3" t="s">
        <v>288</v>
      </c>
      <c r="D826" s="2">
        <v>104</v>
      </c>
      <c r="E826" s="2" t="s">
        <v>215</v>
      </c>
    </row>
    <row r="827" spans="1:5">
      <c r="A827" s="6">
        <v>12481</v>
      </c>
      <c r="B827" s="3" t="s">
        <v>721</v>
      </c>
      <c r="C827" s="3" t="s">
        <v>343</v>
      </c>
      <c r="D827" s="2">
        <v>123</v>
      </c>
      <c r="E827" s="2" t="s">
        <v>148</v>
      </c>
    </row>
    <row r="828" spans="1:5">
      <c r="A828" s="6">
        <v>12485</v>
      </c>
      <c r="B828" s="3" t="s">
        <v>722</v>
      </c>
      <c r="C828" s="3" t="s">
        <v>18</v>
      </c>
      <c r="D828" s="2">
        <v>155</v>
      </c>
      <c r="E828" s="2" t="s">
        <v>102</v>
      </c>
    </row>
    <row r="829" spans="1:5">
      <c r="A829" s="6">
        <v>12488</v>
      </c>
      <c r="B829" s="3" t="s">
        <v>723</v>
      </c>
      <c r="C829" s="3" t="s">
        <v>288</v>
      </c>
      <c r="D829" s="2">
        <v>104</v>
      </c>
      <c r="E829" s="2" t="s">
        <v>215</v>
      </c>
    </row>
    <row r="830" spans="1:5">
      <c r="A830" s="6">
        <v>12492</v>
      </c>
      <c r="B830" s="3" t="s">
        <v>724</v>
      </c>
      <c r="C830" s="3" t="s">
        <v>469</v>
      </c>
      <c r="D830" s="2">
        <v>140</v>
      </c>
      <c r="E830" s="2" t="s">
        <v>102</v>
      </c>
    </row>
    <row r="831" spans="1:5">
      <c r="A831" s="6">
        <v>12506</v>
      </c>
      <c r="B831" s="3" t="s">
        <v>725</v>
      </c>
      <c r="C831" s="3" t="s">
        <v>16</v>
      </c>
      <c r="D831" s="2">
        <v>136</v>
      </c>
      <c r="E831" s="2" t="s">
        <v>148</v>
      </c>
    </row>
    <row r="832" spans="1:5">
      <c r="A832" s="6">
        <v>12509</v>
      </c>
      <c r="B832" s="3" t="s">
        <v>726</v>
      </c>
      <c r="C832" s="7" t="s">
        <v>113</v>
      </c>
      <c r="D832" s="2">
        <v>149</v>
      </c>
      <c r="E832" s="2" t="s">
        <v>78</v>
      </c>
    </row>
    <row r="833" spans="1:5">
      <c r="A833" s="6">
        <v>12517</v>
      </c>
      <c r="B833" s="3" t="s">
        <v>727</v>
      </c>
      <c r="C833" s="3" t="s">
        <v>413</v>
      </c>
      <c r="D833" s="2">
        <v>137</v>
      </c>
      <c r="E833" s="2" t="s">
        <v>148</v>
      </c>
    </row>
    <row r="834" spans="1:5">
      <c r="A834" s="6">
        <v>12520</v>
      </c>
      <c r="B834" s="3" t="s">
        <v>728</v>
      </c>
      <c r="C834" s="3" t="s">
        <v>147</v>
      </c>
      <c r="D834" s="2">
        <v>125</v>
      </c>
      <c r="E834" s="2" t="s">
        <v>148</v>
      </c>
    </row>
    <row r="835" spans="1:5">
      <c r="A835" s="6">
        <v>12525</v>
      </c>
      <c r="B835" s="3" t="s">
        <v>729</v>
      </c>
      <c r="C835" s="3" t="s">
        <v>28</v>
      </c>
      <c r="D835" s="2">
        <v>150</v>
      </c>
      <c r="E835" s="2" t="s">
        <v>78</v>
      </c>
    </row>
    <row r="836" spans="1:5">
      <c r="A836" s="6">
        <v>12528</v>
      </c>
      <c r="B836" s="3" t="s">
        <v>730</v>
      </c>
      <c r="C836" s="3" t="s">
        <v>12</v>
      </c>
      <c r="D836" s="2">
        <v>106</v>
      </c>
      <c r="E836" s="2" t="s">
        <v>215</v>
      </c>
    </row>
    <row r="837" spans="1:5">
      <c r="A837" s="6">
        <v>12530</v>
      </c>
      <c r="B837" s="3" t="s">
        <v>731</v>
      </c>
      <c r="C837" s="3" t="s">
        <v>15</v>
      </c>
      <c r="D837" s="2">
        <v>132</v>
      </c>
      <c r="E837" s="2" t="s">
        <v>148</v>
      </c>
    </row>
    <row r="838" spans="1:5">
      <c r="A838" s="6">
        <v>12532</v>
      </c>
      <c r="B838" s="3" t="s">
        <v>732</v>
      </c>
      <c r="C838" s="3" t="s">
        <v>0</v>
      </c>
      <c r="D838" s="2">
        <v>156</v>
      </c>
      <c r="E838" s="2" t="s">
        <v>102</v>
      </c>
    </row>
    <row r="839" spans="1:5">
      <c r="A839" s="6">
        <v>12541</v>
      </c>
      <c r="B839" s="3" t="s">
        <v>733</v>
      </c>
      <c r="C839" s="3" t="s">
        <v>349</v>
      </c>
      <c r="D839" s="2">
        <v>133</v>
      </c>
      <c r="E839" s="2" t="s">
        <v>148</v>
      </c>
    </row>
    <row r="840" spans="1:5">
      <c r="A840" s="6">
        <v>12547</v>
      </c>
      <c r="B840" s="3" t="s">
        <v>734</v>
      </c>
      <c r="C840" s="3" t="s">
        <v>469</v>
      </c>
      <c r="D840" s="2">
        <v>140</v>
      </c>
      <c r="E840" s="2" t="s">
        <v>102</v>
      </c>
    </row>
    <row r="841" spans="1:5">
      <c r="A841" s="6">
        <v>12554</v>
      </c>
      <c r="B841" s="3" t="s">
        <v>735</v>
      </c>
      <c r="C841" s="3" t="s">
        <v>200</v>
      </c>
      <c r="D841" s="2">
        <v>114</v>
      </c>
      <c r="E841" s="2" t="s">
        <v>78</v>
      </c>
    </row>
    <row r="842" spans="1:5">
      <c r="A842" s="6">
        <v>12556</v>
      </c>
      <c r="B842" s="3" t="s">
        <v>736</v>
      </c>
      <c r="C842" t="s">
        <v>14</v>
      </c>
      <c r="D842" s="2">
        <v>118</v>
      </c>
      <c r="E842" s="2" t="s">
        <v>78</v>
      </c>
    </row>
    <row r="843" spans="1:5">
      <c r="A843" s="6">
        <v>12558</v>
      </c>
      <c r="B843" s="3" t="s">
        <v>737</v>
      </c>
      <c r="C843" s="3" t="s">
        <v>101</v>
      </c>
      <c r="D843" s="2">
        <v>146</v>
      </c>
      <c r="E843" s="2" t="s">
        <v>102</v>
      </c>
    </row>
    <row r="844" spans="1:5">
      <c r="A844" s="6">
        <v>12564</v>
      </c>
      <c r="B844" s="3" t="s">
        <v>738</v>
      </c>
      <c r="C844" s="3" t="s">
        <v>494</v>
      </c>
      <c r="D844" s="2">
        <v>154</v>
      </c>
      <c r="E844" s="2" t="s">
        <v>102</v>
      </c>
    </row>
    <row r="845" spans="1:5">
      <c r="A845" s="6">
        <v>12572</v>
      </c>
      <c r="B845" s="3" t="s">
        <v>739</v>
      </c>
      <c r="C845" s="3" t="s">
        <v>469</v>
      </c>
      <c r="D845" s="2">
        <v>140</v>
      </c>
      <c r="E845" s="2" t="s">
        <v>102</v>
      </c>
    </row>
    <row r="846" spans="1:5">
      <c r="A846" s="6">
        <v>12581</v>
      </c>
      <c r="B846" s="3" t="s">
        <v>740</v>
      </c>
      <c r="C846" s="3" t="s">
        <v>200</v>
      </c>
      <c r="D846" s="2">
        <v>114</v>
      </c>
      <c r="E846" s="2" t="s">
        <v>78</v>
      </c>
    </row>
    <row r="847" spans="1:5">
      <c r="A847" s="6">
        <v>12584</v>
      </c>
      <c r="B847" s="3" t="s">
        <v>741</v>
      </c>
      <c r="C847" s="3" t="s">
        <v>13</v>
      </c>
      <c r="D847" s="2">
        <v>113</v>
      </c>
      <c r="E847" s="2" t="s">
        <v>215</v>
      </c>
    </row>
    <row r="848" spans="1:5">
      <c r="A848" s="6">
        <v>12587</v>
      </c>
      <c r="B848" s="3" t="s">
        <v>742</v>
      </c>
      <c r="C848" s="3" t="s">
        <v>101</v>
      </c>
      <c r="D848" s="2">
        <v>146</v>
      </c>
      <c r="E848" s="2" t="s">
        <v>102</v>
      </c>
    </row>
    <row r="849" spans="1:5">
      <c r="A849" s="6">
        <v>12594</v>
      </c>
      <c r="B849" s="3" t="s">
        <v>743</v>
      </c>
      <c r="C849" s="3" t="s">
        <v>13</v>
      </c>
      <c r="D849" s="2">
        <v>113</v>
      </c>
      <c r="E849" s="2" t="s">
        <v>215</v>
      </c>
    </row>
    <row r="850" spans="1:5">
      <c r="A850" s="6">
        <v>12598</v>
      </c>
      <c r="B850" s="3" t="s">
        <v>744</v>
      </c>
      <c r="C850" s="3" t="s">
        <v>435</v>
      </c>
      <c r="D850" s="2">
        <v>131</v>
      </c>
      <c r="E850" s="2" t="s">
        <v>148</v>
      </c>
    </row>
    <row r="851" spans="1:5">
      <c r="A851" s="6">
        <v>12602</v>
      </c>
      <c r="B851" s="3" t="s">
        <v>745</v>
      </c>
      <c r="C851" s="3" t="s">
        <v>214</v>
      </c>
      <c r="D851" s="2">
        <v>110</v>
      </c>
      <c r="E851" s="2" t="s">
        <v>215</v>
      </c>
    </row>
    <row r="852" spans="1:5">
      <c r="A852" s="6">
        <v>12605</v>
      </c>
      <c r="B852" s="3" t="s">
        <v>746</v>
      </c>
      <c r="C852" t="s">
        <v>14</v>
      </c>
      <c r="D852" s="2">
        <v>118</v>
      </c>
      <c r="E852" s="2" t="s">
        <v>78</v>
      </c>
    </row>
    <row r="853" spans="1:5">
      <c r="A853" s="6">
        <v>12607</v>
      </c>
      <c r="B853" s="3" t="s">
        <v>1321</v>
      </c>
      <c r="C853" s="3" t="s">
        <v>435</v>
      </c>
      <c r="D853" s="2">
        <v>131</v>
      </c>
      <c r="E853" s="2" t="s">
        <v>148</v>
      </c>
    </row>
    <row r="854" spans="1:5">
      <c r="A854" s="6">
        <v>12610</v>
      </c>
      <c r="B854" s="3" t="s">
        <v>1322</v>
      </c>
      <c r="C854" s="3" t="s">
        <v>16</v>
      </c>
      <c r="D854" s="2">
        <v>136</v>
      </c>
      <c r="E854" s="2" t="s">
        <v>148</v>
      </c>
    </row>
    <row r="855" spans="1:5">
      <c r="A855" s="6">
        <v>12615</v>
      </c>
      <c r="B855" s="3" t="s">
        <v>1320</v>
      </c>
      <c r="C855" s="3" t="s">
        <v>101</v>
      </c>
      <c r="D855" s="2">
        <v>146</v>
      </c>
      <c r="E855" s="2" t="s">
        <v>102</v>
      </c>
    </row>
    <row r="856" spans="1:5">
      <c r="A856" s="6">
        <v>12624</v>
      </c>
      <c r="B856" s="3" t="s">
        <v>1319</v>
      </c>
      <c r="C856" s="3" t="s">
        <v>16</v>
      </c>
      <c r="D856" s="2">
        <v>136</v>
      </c>
      <c r="E856" s="2" t="s">
        <v>148</v>
      </c>
    </row>
    <row r="857" spans="1:5">
      <c r="A857" s="6">
        <v>12627</v>
      </c>
      <c r="B857" s="3" t="s">
        <v>747</v>
      </c>
      <c r="C857" s="3" t="s">
        <v>494</v>
      </c>
      <c r="D857" s="2">
        <v>154</v>
      </c>
      <c r="E857" s="2" t="s">
        <v>102</v>
      </c>
    </row>
    <row r="858" spans="1:5">
      <c r="A858" s="6">
        <v>12630</v>
      </c>
      <c r="B858" s="3" t="s">
        <v>748</v>
      </c>
      <c r="C858" s="7" t="s">
        <v>113</v>
      </c>
      <c r="D858" s="2">
        <v>149</v>
      </c>
      <c r="E858" s="2" t="s">
        <v>78</v>
      </c>
    </row>
    <row r="859" spans="1:5">
      <c r="A859" s="6">
        <v>12631</v>
      </c>
      <c r="B859" s="3" t="s">
        <v>749</v>
      </c>
      <c r="C859" s="3" t="s">
        <v>28</v>
      </c>
      <c r="D859" s="2">
        <v>150</v>
      </c>
      <c r="E859" s="2" t="s">
        <v>78</v>
      </c>
    </row>
    <row r="860" spans="1:5">
      <c r="A860" s="6">
        <v>12643</v>
      </c>
      <c r="B860" s="3" t="s">
        <v>750</v>
      </c>
      <c r="C860" s="3" t="s">
        <v>101</v>
      </c>
      <c r="D860" s="2">
        <v>146</v>
      </c>
      <c r="E860" s="2" t="s">
        <v>102</v>
      </c>
    </row>
    <row r="861" spans="1:5">
      <c r="A861" s="6">
        <v>12644</v>
      </c>
      <c r="B861" s="3" t="s">
        <v>751</v>
      </c>
      <c r="C861" s="3" t="s">
        <v>157</v>
      </c>
      <c r="D861" s="2">
        <v>120</v>
      </c>
      <c r="E861" s="2" t="s">
        <v>78</v>
      </c>
    </row>
    <row r="862" spans="1:5">
      <c r="A862" s="6">
        <v>12649</v>
      </c>
      <c r="B862" s="3" t="s">
        <v>752</v>
      </c>
      <c r="C862" s="3" t="s">
        <v>494</v>
      </c>
      <c r="D862" s="2">
        <v>154</v>
      </c>
      <c r="E862" s="2" t="s">
        <v>102</v>
      </c>
    </row>
    <row r="863" spans="1:5">
      <c r="A863" s="6">
        <v>12663</v>
      </c>
      <c r="B863" s="3" t="s">
        <v>753</v>
      </c>
      <c r="C863" s="3" t="s">
        <v>469</v>
      </c>
      <c r="D863" s="2">
        <v>140</v>
      </c>
      <c r="E863" s="2" t="s">
        <v>102</v>
      </c>
    </row>
    <row r="864" spans="1:5">
      <c r="A864" s="6">
        <v>12668</v>
      </c>
      <c r="B864" s="3" t="s">
        <v>754</v>
      </c>
      <c r="C864" s="3" t="s">
        <v>101</v>
      </c>
      <c r="D864" s="2">
        <v>146</v>
      </c>
      <c r="E864" s="2" t="s">
        <v>102</v>
      </c>
    </row>
    <row r="865" spans="1:5">
      <c r="A865" s="6">
        <v>12670</v>
      </c>
      <c r="B865" s="3" t="s">
        <v>755</v>
      </c>
      <c r="C865" s="3" t="s">
        <v>157</v>
      </c>
      <c r="D865" s="2">
        <v>120</v>
      </c>
      <c r="E865" s="2" t="s">
        <v>78</v>
      </c>
    </row>
    <row r="866" spans="1:5">
      <c r="A866" s="6">
        <v>12672</v>
      </c>
      <c r="B866" s="3" t="s">
        <v>756</v>
      </c>
      <c r="C866" t="s">
        <v>89</v>
      </c>
      <c r="D866" s="2">
        <v>119</v>
      </c>
      <c r="E866" s="2" t="s">
        <v>78</v>
      </c>
    </row>
    <row r="867" spans="1:5">
      <c r="A867" s="6">
        <v>12678</v>
      </c>
      <c r="B867" s="3" t="s">
        <v>757</v>
      </c>
      <c r="C867" s="3" t="s">
        <v>200</v>
      </c>
      <c r="D867" s="2">
        <v>114</v>
      </c>
      <c r="E867" s="2" t="s">
        <v>78</v>
      </c>
    </row>
    <row r="868" spans="1:5">
      <c r="A868" s="6">
        <v>12687</v>
      </c>
      <c r="B868" s="3" t="s">
        <v>758</v>
      </c>
      <c r="C868" s="3" t="s">
        <v>157</v>
      </c>
      <c r="D868" s="2">
        <v>120</v>
      </c>
      <c r="E868" s="2" t="s">
        <v>78</v>
      </c>
    </row>
    <row r="869" spans="1:5">
      <c r="A869" s="6">
        <v>12691</v>
      </c>
      <c r="B869" s="3" t="s">
        <v>759</v>
      </c>
      <c r="C869" s="3" t="s">
        <v>243</v>
      </c>
      <c r="D869" s="2">
        <v>102</v>
      </c>
      <c r="E869" s="2" t="s">
        <v>215</v>
      </c>
    </row>
    <row r="870" spans="1:5">
      <c r="A870" s="6">
        <v>12692</v>
      </c>
      <c r="B870" s="3" t="s">
        <v>760</v>
      </c>
      <c r="C870" s="3" t="s">
        <v>200</v>
      </c>
      <c r="D870" s="2">
        <v>114</v>
      </c>
      <c r="E870" s="2" t="s">
        <v>78</v>
      </c>
    </row>
    <row r="871" spans="1:5">
      <c r="A871" s="6">
        <v>12696</v>
      </c>
      <c r="B871" s="3" t="s">
        <v>761</v>
      </c>
      <c r="C871" s="3" t="s">
        <v>263</v>
      </c>
      <c r="D871" s="2">
        <v>108</v>
      </c>
      <c r="E871" s="2" t="s">
        <v>215</v>
      </c>
    </row>
    <row r="872" spans="1:5">
      <c r="A872" s="6">
        <v>12697</v>
      </c>
      <c r="B872" s="3" t="s">
        <v>762</v>
      </c>
      <c r="C872" s="3" t="s">
        <v>263</v>
      </c>
      <c r="D872" s="2">
        <v>108</v>
      </c>
      <c r="E872" s="2" t="s">
        <v>215</v>
      </c>
    </row>
    <row r="873" spans="1:5">
      <c r="A873" s="6">
        <v>12698</v>
      </c>
      <c r="B873" s="3" t="s">
        <v>763</v>
      </c>
      <c r="C873" s="3" t="s">
        <v>351</v>
      </c>
      <c r="D873" s="2">
        <v>124</v>
      </c>
      <c r="E873" s="2" t="s">
        <v>148</v>
      </c>
    </row>
    <row r="874" spans="1:5">
      <c r="A874" s="6">
        <v>12699</v>
      </c>
      <c r="B874" s="3" t="s">
        <v>764</v>
      </c>
      <c r="C874" s="3" t="s">
        <v>243</v>
      </c>
      <c r="D874" s="2">
        <v>102</v>
      </c>
      <c r="E874" s="2" t="s">
        <v>215</v>
      </c>
    </row>
    <row r="875" spans="1:5">
      <c r="A875" s="6">
        <v>12705</v>
      </c>
      <c r="B875" s="3" t="s">
        <v>765</v>
      </c>
      <c r="C875" s="3" t="s">
        <v>500</v>
      </c>
      <c r="D875" s="2">
        <v>142</v>
      </c>
      <c r="E875" s="2" t="s">
        <v>102</v>
      </c>
    </row>
    <row r="876" spans="1:5">
      <c r="A876" s="6">
        <v>12707</v>
      </c>
      <c r="B876" s="3" t="s">
        <v>766</v>
      </c>
      <c r="C876" s="3" t="s">
        <v>263</v>
      </c>
      <c r="D876" s="2">
        <v>108</v>
      </c>
      <c r="E876" s="2" t="s">
        <v>215</v>
      </c>
    </row>
    <row r="877" spans="1:5">
      <c r="A877" s="6">
        <v>12717</v>
      </c>
      <c r="B877" s="3" t="s">
        <v>767</v>
      </c>
      <c r="C877" s="3" t="s">
        <v>494</v>
      </c>
      <c r="D877" s="2">
        <v>154</v>
      </c>
      <c r="E877" s="2" t="s">
        <v>102</v>
      </c>
    </row>
    <row r="878" spans="1:5">
      <c r="A878" s="6">
        <v>12718</v>
      </c>
      <c r="B878" s="3" t="s">
        <v>768</v>
      </c>
      <c r="C878" s="3" t="s">
        <v>494</v>
      </c>
      <c r="D878" s="2">
        <v>154</v>
      </c>
      <c r="E878" s="2" t="s">
        <v>102</v>
      </c>
    </row>
    <row r="879" spans="1:5">
      <c r="A879" s="6">
        <v>12720</v>
      </c>
      <c r="B879" s="3" t="s">
        <v>769</v>
      </c>
      <c r="C879" s="3" t="s">
        <v>391</v>
      </c>
      <c r="D879" s="2">
        <v>130</v>
      </c>
      <c r="E879" s="2" t="s">
        <v>148</v>
      </c>
    </row>
    <row r="880" spans="1:5">
      <c r="A880" s="6">
        <v>12732</v>
      </c>
      <c r="B880" s="3" t="s">
        <v>770</v>
      </c>
      <c r="C880" s="7" t="s">
        <v>113</v>
      </c>
      <c r="D880" s="2">
        <v>149</v>
      </c>
      <c r="E880" s="2" t="s">
        <v>78</v>
      </c>
    </row>
    <row r="881" spans="1:5">
      <c r="A881" s="6">
        <v>12738</v>
      </c>
      <c r="B881" s="3" t="s">
        <v>771</v>
      </c>
      <c r="C881" t="s">
        <v>77</v>
      </c>
      <c r="D881" s="2">
        <v>121</v>
      </c>
      <c r="E881" s="2" t="s">
        <v>78</v>
      </c>
    </row>
    <row r="882" spans="1:5">
      <c r="A882" s="6">
        <v>12742</v>
      </c>
      <c r="B882" s="3" t="s">
        <v>772</v>
      </c>
      <c r="C882" s="3" t="s">
        <v>101</v>
      </c>
      <c r="D882" s="2">
        <v>146</v>
      </c>
      <c r="E882" s="2" t="s">
        <v>102</v>
      </c>
    </row>
    <row r="883" spans="1:5">
      <c r="A883" s="6">
        <v>12743</v>
      </c>
      <c r="B883" s="3" t="s">
        <v>773</v>
      </c>
      <c r="C883" s="7" t="s">
        <v>113</v>
      </c>
      <c r="D883" s="2">
        <v>149</v>
      </c>
      <c r="E883" s="2" t="s">
        <v>78</v>
      </c>
    </row>
    <row r="884" spans="1:5">
      <c r="A884" s="6">
        <v>12744</v>
      </c>
      <c r="B884" s="3" t="s">
        <v>774</v>
      </c>
      <c r="C884" s="3" t="s">
        <v>494</v>
      </c>
      <c r="D884" s="2">
        <v>154</v>
      </c>
      <c r="E884" s="2" t="s">
        <v>102</v>
      </c>
    </row>
    <row r="885" spans="1:5">
      <c r="A885" s="6">
        <v>12748</v>
      </c>
      <c r="B885" s="3" t="s">
        <v>775</v>
      </c>
      <c r="C885" t="s">
        <v>89</v>
      </c>
      <c r="D885" s="2">
        <v>119</v>
      </c>
      <c r="E885" s="2" t="s">
        <v>78</v>
      </c>
    </row>
    <row r="886" spans="1:5">
      <c r="A886" s="6">
        <v>12751</v>
      </c>
      <c r="B886" s="3" t="s">
        <v>776</v>
      </c>
      <c r="C886" s="3" t="s">
        <v>13</v>
      </c>
      <c r="D886" s="2">
        <v>113</v>
      </c>
      <c r="E886" s="2" t="s">
        <v>215</v>
      </c>
    </row>
    <row r="887" spans="1:5">
      <c r="A887" s="6">
        <v>12753</v>
      </c>
      <c r="B887" s="3" t="s">
        <v>777</v>
      </c>
      <c r="C887" s="3" t="s">
        <v>101</v>
      </c>
      <c r="D887" s="2">
        <v>146</v>
      </c>
      <c r="E887" s="2" t="s">
        <v>102</v>
      </c>
    </row>
    <row r="888" spans="1:5">
      <c r="A888" s="6">
        <v>12754</v>
      </c>
      <c r="B888" s="3" t="s">
        <v>778</v>
      </c>
      <c r="C888" s="3" t="s">
        <v>288</v>
      </c>
      <c r="D888" s="2">
        <v>104</v>
      </c>
      <c r="E888" s="2" t="s">
        <v>215</v>
      </c>
    </row>
    <row r="889" spans="1:5">
      <c r="A889" s="6">
        <v>12757</v>
      </c>
      <c r="B889" s="3" t="s">
        <v>779</v>
      </c>
      <c r="C889" s="3" t="s">
        <v>147</v>
      </c>
      <c r="D889" s="2">
        <v>125</v>
      </c>
      <c r="E889" s="2" t="s">
        <v>148</v>
      </c>
    </row>
    <row r="890" spans="1:5">
      <c r="A890" s="6">
        <v>12758</v>
      </c>
      <c r="B890" s="3" t="s">
        <v>398</v>
      </c>
      <c r="C890" t="s">
        <v>77</v>
      </c>
      <c r="D890" s="2">
        <v>121</v>
      </c>
      <c r="E890" s="2" t="s">
        <v>78</v>
      </c>
    </row>
    <row r="891" spans="1:5">
      <c r="A891" s="6">
        <v>12760</v>
      </c>
      <c r="B891" s="3" t="s">
        <v>1316</v>
      </c>
      <c r="C891" t="s">
        <v>77</v>
      </c>
      <c r="D891" s="2">
        <v>121</v>
      </c>
      <c r="E891" s="2" t="s">
        <v>78</v>
      </c>
    </row>
    <row r="892" spans="1:5">
      <c r="A892" s="6">
        <v>12774</v>
      </c>
      <c r="B892" s="3" t="s">
        <v>780</v>
      </c>
      <c r="C892" s="3" t="s">
        <v>248</v>
      </c>
      <c r="D892" s="2">
        <v>103</v>
      </c>
      <c r="E892" s="2" t="s">
        <v>215</v>
      </c>
    </row>
    <row r="893" spans="1:5">
      <c r="A893" s="6">
        <v>12780</v>
      </c>
      <c r="B893" s="3" t="s">
        <v>781</v>
      </c>
      <c r="C893" s="3" t="s">
        <v>157</v>
      </c>
      <c r="D893" s="2">
        <v>120</v>
      </c>
      <c r="E893" s="2" t="s">
        <v>78</v>
      </c>
    </row>
    <row r="894" spans="1:5">
      <c r="A894" s="6">
        <v>12794</v>
      </c>
      <c r="B894" s="3" t="s">
        <v>1333</v>
      </c>
      <c r="C894" s="3" t="s">
        <v>494</v>
      </c>
      <c r="D894" s="2">
        <v>154</v>
      </c>
      <c r="E894" s="2" t="s">
        <v>102</v>
      </c>
    </row>
    <row r="895" spans="1:5">
      <c r="A895" s="6">
        <v>12795</v>
      </c>
      <c r="B895" s="3" t="s">
        <v>782</v>
      </c>
      <c r="C895" s="3" t="s">
        <v>243</v>
      </c>
      <c r="D895" s="2">
        <v>102</v>
      </c>
      <c r="E895" s="2" t="s">
        <v>215</v>
      </c>
    </row>
    <row r="896" spans="1:5">
      <c r="A896" s="6">
        <v>12806</v>
      </c>
      <c r="B896" s="3" t="s">
        <v>607</v>
      </c>
      <c r="C896" s="3" t="s">
        <v>101</v>
      </c>
      <c r="D896" s="2">
        <v>146</v>
      </c>
      <c r="E896" s="2" t="s">
        <v>102</v>
      </c>
    </row>
    <row r="897" spans="1:5">
      <c r="A897" s="6">
        <v>12811</v>
      </c>
      <c r="B897" s="3" t="s">
        <v>783</v>
      </c>
      <c r="C897" s="3" t="s">
        <v>263</v>
      </c>
      <c r="D897" s="2">
        <v>108</v>
      </c>
      <c r="E897" s="2" t="s">
        <v>215</v>
      </c>
    </row>
    <row r="898" spans="1:5">
      <c r="A898" s="6">
        <v>12817</v>
      </c>
      <c r="B898" s="3" t="s">
        <v>784</v>
      </c>
      <c r="C898" s="3" t="s">
        <v>349</v>
      </c>
      <c r="D898" s="2">
        <v>133</v>
      </c>
      <c r="E898" s="2" t="s">
        <v>148</v>
      </c>
    </row>
    <row r="899" spans="1:5">
      <c r="A899" s="6">
        <v>12818</v>
      </c>
      <c r="B899" s="3" t="s">
        <v>785</v>
      </c>
      <c r="C899" s="3" t="s">
        <v>223</v>
      </c>
      <c r="D899" s="2">
        <v>115</v>
      </c>
      <c r="E899" s="2" t="s">
        <v>215</v>
      </c>
    </row>
    <row r="900" spans="1:5">
      <c r="A900" s="6">
        <v>12821</v>
      </c>
      <c r="B900" s="3" t="s">
        <v>786</v>
      </c>
      <c r="C900" s="3" t="s">
        <v>223</v>
      </c>
      <c r="D900" s="2">
        <v>115</v>
      </c>
      <c r="E900" s="2" t="s">
        <v>215</v>
      </c>
    </row>
    <row r="901" spans="1:5">
      <c r="A901" s="6">
        <v>12828</v>
      </c>
      <c r="B901" s="3" t="s">
        <v>787</v>
      </c>
      <c r="C901" s="3" t="s">
        <v>13</v>
      </c>
      <c r="D901" s="2">
        <v>113</v>
      </c>
      <c r="E901" s="2" t="s">
        <v>215</v>
      </c>
    </row>
    <row r="902" spans="1:5">
      <c r="A902" s="6">
        <v>12830</v>
      </c>
      <c r="B902" s="3" t="s">
        <v>788</v>
      </c>
      <c r="C902" s="3" t="s">
        <v>288</v>
      </c>
      <c r="D902" s="2">
        <v>104</v>
      </c>
      <c r="E902" s="2" t="s">
        <v>215</v>
      </c>
    </row>
    <row r="903" spans="1:5">
      <c r="A903" s="6">
        <v>12832</v>
      </c>
      <c r="B903" s="3" t="s">
        <v>789</v>
      </c>
      <c r="C903" s="3" t="s">
        <v>288</v>
      </c>
      <c r="D903" s="2">
        <v>104</v>
      </c>
      <c r="E903" s="2" t="s">
        <v>215</v>
      </c>
    </row>
    <row r="904" spans="1:5">
      <c r="A904" s="6">
        <v>12833</v>
      </c>
      <c r="B904" s="3" t="s">
        <v>790</v>
      </c>
      <c r="C904" s="3" t="s">
        <v>288</v>
      </c>
      <c r="D904" s="2">
        <v>104</v>
      </c>
      <c r="E904" s="2" t="s">
        <v>215</v>
      </c>
    </row>
    <row r="905" spans="1:5">
      <c r="A905" s="6">
        <v>12834</v>
      </c>
      <c r="B905" s="3" t="s">
        <v>1311</v>
      </c>
      <c r="C905" s="3" t="s">
        <v>288</v>
      </c>
      <c r="D905" s="2">
        <v>104</v>
      </c>
      <c r="E905" s="2" t="s">
        <v>215</v>
      </c>
    </row>
    <row r="906" spans="1:5">
      <c r="A906" s="6">
        <v>12835</v>
      </c>
      <c r="B906" s="3" t="s">
        <v>791</v>
      </c>
      <c r="C906" s="3" t="s">
        <v>288</v>
      </c>
      <c r="D906" s="2">
        <v>104</v>
      </c>
      <c r="E906" s="2" t="s">
        <v>215</v>
      </c>
    </row>
    <row r="907" spans="1:5">
      <c r="A907" s="6">
        <v>12841</v>
      </c>
      <c r="B907" s="3" t="s">
        <v>792</v>
      </c>
      <c r="C907" s="3" t="s">
        <v>263</v>
      </c>
      <c r="D907" s="2">
        <v>108</v>
      </c>
      <c r="E907" s="2" t="s">
        <v>215</v>
      </c>
    </row>
    <row r="908" spans="1:5">
      <c r="A908" s="6">
        <v>12842</v>
      </c>
      <c r="B908" s="3" t="s">
        <v>793</v>
      </c>
      <c r="C908" s="3" t="s">
        <v>500</v>
      </c>
      <c r="D908" s="2">
        <v>142</v>
      </c>
      <c r="E908" s="2" t="s">
        <v>102</v>
      </c>
    </row>
    <row r="909" spans="1:5">
      <c r="A909" s="6">
        <v>12845</v>
      </c>
      <c r="B909" s="3" t="s">
        <v>31</v>
      </c>
      <c r="C909" s="7" t="s">
        <v>113</v>
      </c>
      <c r="D909" s="2">
        <v>149</v>
      </c>
      <c r="E909" s="2" t="s">
        <v>78</v>
      </c>
    </row>
    <row r="910" spans="1:5">
      <c r="A910" s="6">
        <v>12848</v>
      </c>
      <c r="B910" s="3" t="s">
        <v>794</v>
      </c>
      <c r="C910" s="7" t="s">
        <v>113</v>
      </c>
      <c r="D910" s="2">
        <v>149</v>
      </c>
      <c r="E910" s="2" t="s">
        <v>78</v>
      </c>
    </row>
    <row r="911" spans="1:5">
      <c r="A911" s="6">
        <v>12849</v>
      </c>
      <c r="B911" s="3" t="s">
        <v>795</v>
      </c>
      <c r="C911" s="7" t="s">
        <v>113</v>
      </c>
      <c r="D911" s="2">
        <v>149</v>
      </c>
      <c r="E911" s="2" t="s">
        <v>78</v>
      </c>
    </row>
    <row r="912" spans="1:5">
      <c r="A912" s="6">
        <v>12850</v>
      </c>
      <c r="B912" s="3" t="s">
        <v>796</v>
      </c>
      <c r="C912" s="3" t="s">
        <v>248</v>
      </c>
      <c r="D912" s="2">
        <v>103</v>
      </c>
      <c r="E912" s="2" t="s">
        <v>215</v>
      </c>
    </row>
    <row r="913" spans="1:5">
      <c r="A913" s="6">
        <v>12871</v>
      </c>
      <c r="B913" s="3" t="s">
        <v>797</v>
      </c>
      <c r="C913" s="3" t="s">
        <v>351</v>
      </c>
      <c r="D913" s="2">
        <v>124</v>
      </c>
      <c r="E913" s="2" t="s">
        <v>148</v>
      </c>
    </row>
    <row r="914" spans="1:5">
      <c r="A914" s="6">
        <v>12873</v>
      </c>
      <c r="B914" s="3" t="s">
        <v>1233</v>
      </c>
      <c r="C914" s="3" t="s">
        <v>494</v>
      </c>
      <c r="D914" s="2">
        <v>154</v>
      </c>
      <c r="E914" s="2" t="s">
        <v>102</v>
      </c>
    </row>
    <row r="915" spans="1:5">
      <c r="A915" s="6">
        <v>12876</v>
      </c>
      <c r="B915" s="3" t="s">
        <v>1234</v>
      </c>
      <c r="C915" s="3" t="s">
        <v>18</v>
      </c>
      <c r="D915" s="2">
        <v>155</v>
      </c>
      <c r="E915" s="2" t="s">
        <v>102</v>
      </c>
    </row>
    <row r="916" spans="1:5">
      <c r="A916" s="6">
        <v>12877</v>
      </c>
      <c r="B916" s="3" t="s">
        <v>798</v>
      </c>
      <c r="C916" s="3" t="s">
        <v>248</v>
      </c>
      <c r="D916" s="2">
        <v>103</v>
      </c>
      <c r="E916" s="2" t="s">
        <v>215</v>
      </c>
    </row>
    <row r="917" spans="1:5">
      <c r="A917" s="6">
        <v>12880</v>
      </c>
      <c r="B917" s="3" t="s">
        <v>799</v>
      </c>
      <c r="C917" s="3" t="s">
        <v>243</v>
      </c>
      <c r="D917" s="2">
        <v>102</v>
      </c>
      <c r="E917" s="2" t="s">
        <v>215</v>
      </c>
    </row>
    <row r="918" spans="1:5">
      <c r="A918" s="6">
        <v>12886</v>
      </c>
      <c r="B918" s="3" t="s">
        <v>800</v>
      </c>
      <c r="C918" s="3" t="s">
        <v>243</v>
      </c>
      <c r="D918" s="2">
        <v>102</v>
      </c>
      <c r="E918" s="2" t="s">
        <v>215</v>
      </c>
    </row>
    <row r="919" spans="1:5">
      <c r="A919" s="6">
        <v>12888</v>
      </c>
      <c r="B919" s="3" t="s">
        <v>801</v>
      </c>
      <c r="C919" s="3" t="s">
        <v>28</v>
      </c>
      <c r="D919" s="2">
        <v>150</v>
      </c>
      <c r="E919" s="2" t="s">
        <v>78</v>
      </c>
    </row>
    <row r="920" spans="1:5">
      <c r="A920" s="6">
        <v>12889</v>
      </c>
      <c r="B920" s="3" t="s">
        <v>802</v>
      </c>
      <c r="C920" s="3" t="s">
        <v>28</v>
      </c>
      <c r="D920" s="2">
        <v>150</v>
      </c>
      <c r="E920" s="2" t="s">
        <v>78</v>
      </c>
    </row>
    <row r="921" spans="1:5">
      <c r="A921" s="6">
        <v>12891</v>
      </c>
      <c r="B921" s="3" t="s">
        <v>341</v>
      </c>
      <c r="C921" s="3" t="s">
        <v>263</v>
      </c>
      <c r="D921" s="2">
        <v>108</v>
      </c>
      <c r="E921" s="2" t="s">
        <v>215</v>
      </c>
    </row>
    <row r="922" spans="1:5">
      <c r="A922" s="6">
        <v>12900</v>
      </c>
      <c r="B922" s="3" t="s">
        <v>1235</v>
      </c>
      <c r="C922" s="3" t="s">
        <v>147</v>
      </c>
      <c r="D922" s="2">
        <v>125</v>
      </c>
      <c r="E922" s="2" t="s">
        <v>148</v>
      </c>
    </row>
    <row r="923" spans="1:5">
      <c r="A923" s="6">
        <v>12901</v>
      </c>
      <c r="B923" s="3" t="s">
        <v>1236</v>
      </c>
      <c r="C923" s="3" t="s">
        <v>391</v>
      </c>
      <c r="D923" s="2">
        <v>130</v>
      </c>
      <c r="E923" s="2" t="s">
        <v>148</v>
      </c>
    </row>
    <row r="924" spans="1:5">
      <c r="A924" s="6">
        <v>12903</v>
      </c>
      <c r="B924" s="3" t="s">
        <v>803</v>
      </c>
      <c r="C924" s="3" t="s">
        <v>469</v>
      </c>
      <c r="D924" s="2">
        <v>140</v>
      </c>
      <c r="E924" s="2" t="s">
        <v>102</v>
      </c>
    </row>
    <row r="925" spans="1:5">
      <c r="A925" s="6">
        <v>12911</v>
      </c>
      <c r="B925" s="3" t="s">
        <v>804</v>
      </c>
      <c r="C925" s="3" t="s">
        <v>200</v>
      </c>
      <c r="D925" s="2">
        <v>114</v>
      </c>
      <c r="E925" s="2" t="s">
        <v>78</v>
      </c>
    </row>
    <row r="926" spans="1:5">
      <c r="A926" s="6">
        <v>12916</v>
      </c>
      <c r="B926" s="3" t="s">
        <v>805</v>
      </c>
      <c r="C926" t="s">
        <v>14</v>
      </c>
      <c r="D926" s="2">
        <v>118</v>
      </c>
      <c r="E926" s="2" t="s">
        <v>78</v>
      </c>
    </row>
    <row r="927" spans="1:5">
      <c r="A927" s="6">
        <v>12921</v>
      </c>
      <c r="B927" s="3" t="s">
        <v>806</v>
      </c>
      <c r="C927" s="3"/>
      <c r="D927" s="2">
        <v>5</v>
      </c>
      <c r="E927" s="2"/>
    </row>
    <row r="928" spans="1:5">
      <c r="A928" s="6">
        <v>12922</v>
      </c>
      <c r="B928" s="3" t="s">
        <v>807</v>
      </c>
      <c r="C928" s="3" t="s">
        <v>349</v>
      </c>
      <c r="D928" s="2">
        <v>133</v>
      </c>
      <c r="E928" s="2" t="s">
        <v>148</v>
      </c>
    </row>
    <row r="929" spans="1:5">
      <c r="A929" s="6">
        <v>12936</v>
      </c>
      <c r="B929" s="3" t="s">
        <v>1230</v>
      </c>
      <c r="C929" s="3" t="s">
        <v>243</v>
      </c>
      <c r="D929" s="2">
        <v>102</v>
      </c>
      <c r="E929" s="2" t="s">
        <v>215</v>
      </c>
    </row>
    <row r="930" spans="1:5">
      <c r="A930" s="6">
        <v>12939</v>
      </c>
      <c r="B930" s="3" t="s">
        <v>808</v>
      </c>
      <c r="C930" s="3" t="s">
        <v>508</v>
      </c>
      <c r="D930" s="2">
        <v>157</v>
      </c>
      <c r="E930" s="2" t="s">
        <v>102</v>
      </c>
    </row>
    <row r="931" spans="1:5">
      <c r="A931" s="6">
        <v>12942</v>
      </c>
      <c r="B931" s="3" t="s">
        <v>129</v>
      </c>
      <c r="C931" s="3" t="s">
        <v>18</v>
      </c>
      <c r="D931" s="2">
        <v>155</v>
      </c>
      <c r="E931" s="2" t="s">
        <v>102</v>
      </c>
    </row>
    <row r="932" spans="1:5">
      <c r="A932" s="6">
        <v>12956</v>
      </c>
      <c r="B932" s="3" t="s">
        <v>1237</v>
      </c>
      <c r="C932" s="3" t="s">
        <v>494</v>
      </c>
      <c r="D932" s="2">
        <v>154</v>
      </c>
      <c r="E932" s="2" t="s">
        <v>102</v>
      </c>
    </row>
    <row r="933" spans="1:5">
      <c r="A933" s="6">
        <v>12958</v>
      </c>
      <c r="B933" s="3" t="s">
        <v>810</v>
      </c>
      <c r="C933" s="3" t="s">
        <v>248</v>
      </c>
      <c r="D933" s="2">
        <v>103</v>
      </c>
      <c r="E933" s="2" t="s">
        <v>215</v>
      </c>
    </row>
    <row r="934" spans="1:5">
      <c r="A934" s="6">
        <v>12961</v>
      </c>
      <c r="B934" s="3" t="s">
        <v>811</v>
      </c>
      <c r="C934" s="3" t="s">
        <v>13</v>
      </c>
      <c r="D934" s="2">
        <v>113</v>
      </c>
      <c r="E934" s="2" t="s">
        <v>215</v>
      </c>
    </row>
    <row r="935" spans="1:5">
      <c r="A935" s="6">
        <v>12967</v>
      </c>
      <c r="B935" s="3" t="s">
        <v>812</v>
      </c>
      <c r="C935" s="3" t="s">
        <v>263</v>
      </c>
      <c r="D935" s="2">
        <v>108</v>
      </c>
      <c r="E935" s="2" t="s">
        <v>215</v>
      </c>
    </row>
    <row r="936" spans="1:5">
      <c r="A936" s="6">
        <v>12970</v>
      </c>
      <c r="B936" s="3" t="s">
        <v>813</v>
      </c>
      <c r="C936" s="3" t="s">
        <v>469</v>
      </c>
      <c r="D936" s="2">
        <v>140</v>
      </c>
      <c r="E936" s="2" t="s">
        <v>102</v>
      </c>
    </row>
    <row r="937" spans="1:5">
      <c r="A937" s="6">
        <v>12974</v>
      </c>
      <c r="B937" s="3" t="s">
        <v>814</v>
      </c>
      <c r="C937" s="3"/>
      <c r="D937" s="2">
        <v>1</v>
      </c>
      <c r="E937" s="2"/>
    </row>
    <row r="938" spans="1:5">
      <c r="A938" s="6">
        <v>12982</v>
      </c>
      <c r="B938" s="3" t="s">
        <v>815</v>
      </c>
      <c r="C938" s="3" t="s">
        <v>28</v>
      </c>
      <c r="D938" s="2">
        <v>150</v>
      </c>
      <c r="E938" s="2" t="s">
        <v>78</v>
      </c>
    </row>
    <row r="939" spans="1:5">
      <c r="A939" s="6">
        <v>12987</v>
      </c>
      <c r="B939" s="3" t="s">
        <v>816</v>
      </c>
      <c r="C939" s="3" t="s">
        <v>263</v>
      </c>
      <c r="D939" s="2">
        <v>108</v>
      </c>
      <c r="E939" s="2" t="s">
        <v>215</v>
      </c>
    </row>
    <row r="940" spans="1:5">
      <c r="A940" s="6">
        <v>12990</v>
      </c>
      <c r="B940" s="3" t="s">
        <v>817</v>
      </c>
      <c r="C940" s="3" t="s">
        <v>469</v>
      </c>
      <c r="D940" s="2">
        <v>140</v>
      </c>
      <c r="E940" s="2" t="s">
        <v>102</v>
      </c>
    </row>
    <row r="941" spans="1:5">
      <c r="A941" s="6">
        <v>12991</v>
      </c>
      <c r="B941" s="3" t="s">
        <v>818</v>
      </c>
      <c r="C941" t="s">
        <v>89</v>
      </c>
      <c r="D941" s="2">
        <v>119</v>
      </c>
      <c r="E941" s="2" t="s">
        <v>78</v>
      </c>
    </row>
    <row r="942" spans="1:5">
      <c r="A942" s="6">
        <v>12994</v>
      </c>
      <c r="B942" s="3" t="s">
        <v>819</v>
      </c>
      <c r="C942" s="3" t="s">
        <v>157</v>
      </c>
      <c r="D942" s="2">
        <v>120</v>
      </c>
      <c r="E942" s="2" t="s">
        <v>78</v>
      </c>
    </row>
    <row r="943" spans="1:5">
      <c r="A943" s="6">
        <v>12995</v>
      </c>
      <c r="B943" s="3" t="s">
        <v>820</v>
      </c>
      <c r="C943" s="3" t="s">
        <v>494</v>
      </c>
      <c r="D943" s="2">
        <v>154</v>
      </c>
      <c r="E943" s="2" t="s">
        <v>102</v>
      </c>
    </row>
    <row r="944" spans="1:5">
      <c r="A944" s="6">
        <v>12997</v>
      </c>
      <c r="B944" s="3" t="s">
        <v>821</v>
      </c>
      <c r="C944" s="3" t="s">
        <v>391</v>
      </c>
      <c r="D944" s="2">
        <v>130</v>
      </c>
      <c r="E944" s="2" t="s">
        <v>148</v>
      </c>
    </row>
    <row r="945" spans="1:5">
      <c r="A945" s="6">
        <v>13001</v>
      </c>
      <c r="B945" s="3" t="s">
        <v>822</v>
      </c>
      <c r="C945" s="3" t="s">
        <v>288</v>
      </c>
      <c r="D945" s="2">
        <v>104</v>
      </c>
      <c r="E945" s="2" t="s">
        <v>215</v>
      </c>
    </row>
    <row r="946" spans="1:5">
      <c r="A946" s="6">
        <v>13002</v>
      </c>
      <c r="B946" s="3" t="s">
        <v>823</v>
      </c>
      <c r="C946" s="3" t="s">
        <v>101</v>
      </c>
      <c r="D946" s="2">
        <v>146</v>
      </c>
      <c r="E946" s="2" t="s">
        <v>102</v>
      </c>
    </row>
    <row r="947" spans="1:5">
      <c r="A947" s="6">
        <v>13004</v>
      </c>
      <c r="B947" s="3" t="s">
        <v>824</v>
      </c>
      <c r="C947" s="7" t="s">
        <v>113</v>
      </c>
      <c r="D947" s="2">
        <v>149</v>
      </c>
      <c r="E947" s="2" t="s">
        <v>78</v>
      </c>
    </row>
    <row r="948" spans="1:5">
      <c r="A948" s="6">
        <v>13016</v>
      </c>
      <c r="B948" s="3" t="s">
        <v>825</v>
      </c>
      <c r="C948" s="3" t="s">
        <v>248</v>
      </c>
      <c r="D948" s="2">
        <v>103</v>
      </c>
      <c r="E948" s="2" t="s">
        <v>215</v>
      </c>
    </row>
    <row r="949" spans="1:5">
      <c r="A949" s="6">
        <v>13021</v>
      </c>
      <c r="B949" s="3" t="s">
        <v>826</v>
      </c>
      <c r="C949" s="3" t="s">
        <v>391</v>
      </c>
      <c r="D949" s="2">
        <v>130</v>
      </c>
      <c r="E949" s="2" t="s">
        <v>148</v>
      </c>
    </row>
    <row r="950" spans="1:5">
      <c r="A950" s="6">
        <v>13026</v>
      </c>
      <c r="B950" s="3" t="s">
        <v>827</v>
      </c>
      <c r="C950" s="3" t="s">
        <v>101</v>
      </c>
      <c r="D950" s="2">
        <v>146</v>
      </c>
      <c r="E950" s="2" t="s">
        <v>102</v>
      </c>
    </row>
    <row r="951" spans="1:5">
      <c r="A951" s="6">
        <v>13029</v>
      </c>
      <c r="B951" s="3" t="s">
        <v>828</v>
      </c>
      <c r="C951" s="3" t="s">
        <v>15</v>
      </c>
      <c r="D951" s="2">
        <v>132</v>
      </c>
      <c r="E951" s="2" t="s">
        <v>148</v>
      </c>
    </row>
    <row r="952" spans="1:5">
      <c r="A952" s="6">
        <v>13035</v>
      </c>
      <c r="B952" s="3" t="s">
        <v>829</v>
      </c>
      <c r="C952" t="s">
        <v>77</v>
      </c>
      <c r="D952" s="2">
        <v>121</v>
      </c>
      <c r="E952" s="2" t="s">
        <v>78</v>
      </c>
    </row>
    <row r="953" spans="1:5">
      <c r="A953" s="6">
        <v>13037</v>
      </c>
      <c r="B953" s="3" t="s">
        <v>830</v>
      </c>
      <c r="C953" s="3" t="s">
        <v>101</v>
      </c>
      <c r="D953" s="2">
        <v>146</v>
      </c>
      <c r="E953" s="2" t="s">
        <v>102</v>
      </c>
    </row>
    <row r="954" spans="1:5">
      <c r="A954" s="6">
        <v>13039</v>
      </c>
      <c r="B954" s="3" t="s">
        <v>831</v>
      </c>
      <c r="C954" s="3" t="s">
        <v>248</v>
      </c>
      <c r="D954" s="2">
        <v>103</v>
      </c>
      <c r="E954" s="2" t="s">
        <v>215</v>
      </c>
    </row>
    <row r="955" spans="1:5">
      <c r="A955" s="6">
        <v>13045</v>
      </c>
      <c r="B955" s="3" t="s">
        <v>832</v>
      </c>
      <c r="C955" s="3" t="s">
        <v>16</v>
      </c>
      <c r="D955" s="2">
        <v>136</v>
      </c>
      <c r="E955" s="2" t="s">
        <v>148</v>
      </c>
    </row>
    <row r="956" spans="1:5">
      <c r="A956" s="6">
        <v>13053</v>
      </c>
      <c r="B956" s="3" t="s">
        <v>833</v>
      </c>
      <c r="C956" s="3" t="s">
        <v>248</v>
      </c>
      <c r="D956" s="2">
        <v>103</v>
      </c>
      <c r="E956" s="2" t="s">
        <v>215</v>
      </c>
    </row>
    <row r="957" spans="1:5">
      <c r="A957" s="6">
        <v>13057</v>
      </c>
      <c r="B957" s="3" t="s">
        <v>834</v>
      </c>
      <c r="C957" s="3" t="s">
        <v>343</v>
      </c>
      <c r="D957" s="2">
        <v>123</v>
      </c>
      <c r="E957" s="2" t="s">
        <v>148</v>
      </c>
    </row>
    <row r="958" spans="1:5">
      <c r="A958" s="6">
        <v>13063</v>
      </c>
      <c r="B958" s="3" t="s">
        <v>217</v>
      </c>
      <c r="C958" s="3" t="s">
        <v>15</v>
      </c>
      <c r="D958" s="2">
        <v>132</v>
      </c>
      <c r="E958" s="2" t="s">
        <v>148</v>
      </c>
    </row>
    <row r="959" spans="1:5">
      <c r="A959" s="6">
        <v>13067</v>
      </c>
      <c r="B959" s="3" t="s">
        <v>835</v>
      </c>
      <c r="C959" s="3" t="s">
        <v>349</v>
      </c>
      <c r="D959" s="2">
        <v>133</v>
      </c>
      <c r="E959" s="2" t="s">
        <v>148</v>
      </c>
    </row>
    <row r="960" spans="1:5">
      <c r="A960" s="6">
        <v>13068</v>
      </c>
      <c r="B960" s="3" t="s">
        <v>836</v>
      </c>
      <c r="C960" s="7" t="s">
        <v>113</v>
      </c>
      <c r="D960" s="2">
        <v>149</v>
      </c>
      <c r="E960" s="2" t="s">
        <v>78</v>
      </c>
    </row>
    <row r="961" spans="1:5">
      <c r="A961" s="6">
        <v>13069</v>
      </c>
      <c r="B961" s="3" t="s">
        <v>837</v>
      </c>
      <c r="C961" s="7" t="s">
        <v>113</v>
      </c>
      <c r="D961" s="2">
        <v>149</v>
      </c>
      <c r="E961" s="2" t="s">
        <v>78</v>
      </c>
    </row>
    <row r="962" spans="1:5">
      <c r="A962" s="6">
        <v>13071</v>
      </c>
      <c r="B962" s="3" t="s">
        <v>838</v>
      </c>
      <c r="C962" s="7" t="s">
        <v>113</v>
      </c>
      <c r="D962" s="2">
        <v>149</v>
      </c>
      <c r="E962" s="2" t="s">
        <v>78</v>
      </c>
    </row>
    <row r="963" spans="1:5">
      <c r="A963" s="6">
        <v>13073</v>
      </c>
      <c r="B963" s="3" t="s">
        <v>839</v>
      </c>
      <c r="C963" s="7" t="s">
        <v>113</v>
      </c>
      <c r="D963" s="2">
        <v>149</v>
      </c>
      <c r="E963" s="2" t="s">
        <v>78</v>
      </c>
    </row>
    <row r="964" spans="1:5">
      <c r="A964" s="6">
        <v>13074</v>
      </c>
      <c r="B964" s="3" t="s">
        <v>840</v>
      </c>
      <c r="C964" s="7" t="s">
        <v>113</v>
      </c>
      <c r="D964" s="2">
        <v>149</v>
      </c>
      <c r="E964" s="2" t="s">
        <v>78</v>
      </c>
    </row>
    <row r="965" spans="1:5">
      <c r="A965" s="6">
        <v>13075</v>
      </c>
      <c r="B965" s="3" t="s">
        <v>841</v>
      </c>
      <c r="C965" s="7" t="s">
        <v>113</v>
      </c>
      <c r="D965" s="2">
        <v>149</v>
      </c>
      <c r="E965" s="2" t="s">
        <v>78</v>
      </c>
    </row>
    <row r="966" spans="1:5">
      <c r="A966" s="6">
        <v>13076</v>
      </c>
      <c r="B966" s="3" t="s">
        <v>842</v>
      </c>
      <c r="C966" s="7" t="s">
        <v>113</v>
      </c>
      <c r="D966" s="2">
        <v>149</v>
      </c>
      <c r="E966" s="2" t="s">
        <v>78</v>
      </c>
    </row>
    <row r="967" spans="1:5">
      <c r="A967" s="6">
        <v>13077</v>
      </c>
      <c r="B967" s="3" t="s">
        <v>356</v>
      </c>
      <c r="C967" s="7" t="s">
        <v>113</v>
      </c>
      <c r="D967" s="2">
        <v>149</v>
      </c>
      <c r="E967" s="2" t="s">
        <v>78</v>
      </c>
    </row>
    <row r="968" spans="1:5">
      <c r="A968" s="6">
        <v>13079</v>
      </c>
      <c r="B968" s="3" t="s">
        <v>843</v>
      </c>
      <c r="C968" s="7" t="s">
        <v>113</v>
      </c>
      <c r="D968" s="2">
        <v>149</v>
      </c>
      <c r="E968" s="2" t="s">
        <v>78</v>
      </c>
    </row>
    <row r="969" spans="1:5">
      <c r="A969" s="6">
        <v>13080</v>
      </c>
      <c r="B969" s="3" t="s">
        <v>844</v>
      </c>
      <c r="C969" s="7" t="s">
        <v>113</v>
      </c>
      <c r="D969" s="2">
        <v>149</v>
      </c>
      <c r="E969" s="2" t="s">
        <v>78</v>
      </c>
    </row>
    <row r="970" spans="1:5">
      <c r="A970" s="6">
        <v>13081</v>
      </c>
      <c r="B970" s="3" t="s">
        <v>845</v>
      </c>
      <c r="C970" s="7" t="s">
        <v>113</v>
      </c>
      <c r="D970" s="2">
        <v>149</v>
      </c>
      <c r="E970" s="2" t="s">
        <v>78</v>
      </c>
    </row>
    <row r="971" spans="1:5">
      <c r="A971" s="6">
        <v>13082</v>
      </c>
      <c r="B971" s="3" t="s">
        <v>846</v>
      </c>
      <c r="C971" s="7" t="s">
        <v>113</v>
      </c>
      <c r="D971" s="2">
        <v>149</v>
      </c>
      <c r="E971" s="2" t="s">
        <v>78</v>
      </c>
    </row>
    <row r="972" spans="1:5">
      <c r="A972" s="6">
        <v>13083</v>
      </c>
      <c r="B972" s="3" t="s">
        <v>847</v>
      </c>
      <c r="C972" s="7" t="s">
        <v>113</v>
      </c>
      <c r="D972" s="2">
        <v>149</v>
      </c>
      <c r="E972" s="2" t="s">
        <v>78</v>
      </c>
    </row>
    <row r="973" spans="1:5">
      <c r="A973" s="6">
        <v>13085</v>
      </c>
      <c r="B973" s="3" t="s">
        <v>848</v>
      </c>
      <c r="C973" s="7" t="s">
        <v>113</v>
      </c>
      <c r="D973" s="2">
        <v>149</v>
      </c>
      <c r="E973" s="2" t="s">
        <v>78</v>
      </c>
    </row>
    <row r="974" spans="1:5">
      <c r="A974" s="6">
        <v>13087</v>
      </c>
      <c r="B974" s="3" t="s">
        <v>849</v>
      </c>
      <c r="C974" s="7" t="s">
        <v>113</v>
      </c>
      <c r="D974" s="2">
        <v>149</v>
      </c>
      <c r="E974" s="2" t="s">
        <v>78</v>
      </c>
    </row>
    <row r="975" spans="1:5">
      <c r="A975" s="6">
        <v>13091</v>
      </c>
      <c r="B975" s="3" t="s">
        <v>850</v>
      </c>
      <c r="C975" s="7" t="s">
        <v>113</v>
      </c>
      <c r="D975" s="2">
        <v>149</v>
      </c>
      <c r="E975" s="2" t="s">
        <v>78</v>
      </c>
    </row>
    <row r="976" spans="1:5">
      <c r="A976" s="6">
        <v>13095</v>
      </c>
      <c r="B976" s="3" t="s">
        <v>851</v>
      </c>
      <c r="C976" s="3" t="s">
        <v>101</v>
      </c>
      <c r="D976" s="2">
        <v>146</v>
      </c>
      <c r="E976" s="2" t="s">
        <v>102</v>
      </c>
    </row>
    <row r="977" spans="1:5">
      <c r="A977" s="6">
        <v>13098</v>
      </c>
      <c r="B977" s="3" t="s">
        <v>852</v>
      </c>
      <c r="C977" s="3" t="s">
        <v>288</v>
      </c>
      <c r="D977" s="2">
        <v>104</v>
      </c>
      <c r="E977" s="2" t="s">
        <v>215</v>
      </c>
    </row>
    <row r="978" spans="1:5">
      <c r="A978" s="6">
        <v>13101</v>
      </c>
      <c r="B978" s="3" t="s">
        <v>853</v>
      </c>
      <c r="C978" s="3" t="s">
        <v>435</v>
      </c>
      <c r="D978" s="2">
        <v>131</v>
      </c>
      <c r="E978" s="2" t="s">
        <v>148</v>
      </c>
    </row>
    <row r="979" spans="1:5">
      <c r="A979" s="6">
        <v>13104</v>
      </c>
      <c r="B979" s="3" t="s">
        <v>854</v>
      </c>
      <c r="C979" s="7" t="s">
        <v>113</v>
      </c>
      <c r="D979" s="2">
        <v>149</v>
      </c>
      <c r="E979" s="2" t="s">
        <v>78</v>
      </c>
    </row>
    <row r="980" spans="1:5">
      <c r="A980" s="6">
        <v>13107</v>
      </c>
      <c r="B980" s="3" t="s">
        <v>855</v>
      </c>
      <c r="C980" s="7" t="s">
        <v>113</v>
      </c>
      <c r="D980" s="2">
        <v>149</v>
      </c>
      <c r="E980" s="2" t="s">
        <v>78</v>
      </c>
    </row>
    <row r="981" spans="1:5">
      <c r="A981" s="6">
        <v>13110</v>
      </c>
      <c r="B981" s="3" t="s">
        <v>1307</v>
      </c>
      <c r="C981" s="3" t="s">
        <v>17</v>
      </c>
      <c r="D981" s="2">
        <v>138</v>
      </c>
      <c r="E981" s="2" t="s">
        <v>148</v>
      </c>
    </row>
    <row r="982" spans="1:5">
      <c r="A982" s="6">
        <v>13123</v>
      </c>
      <c r="B982" s="3" t="s">
        <v>856</v>
      </c>
      <c r="C982" s="3" t="s">
        <v>263</v>
      </c>
      <c r="D982" s="2">
        <v>108</v>
      </c>
      <c r="E982" s="2" t="s">
        <v>215</v>
      </c>
    </row>
    <row r="983" spans="1:5">
      <c r="A983" s="6">
        <v>13129</v>
      </c>
      <c r="B983" s="3" t="s">
        <v>857</v>
      </c>
      <c r="C983" s="3" t="s">
        <v>214</v>
      </c>
      <c r="D983" s="2">
        <v>110</v>
      </c>
      <c r="E983" s="2" t="s">
        <v>215</v>
      </c>
    </row>
    <row r="984" spans="1:5">
      <c r="A984" s="6">
        <v>13132</v>
      </c>
      <c r="B984" s="3" t="s">
        <v>858</v>
      </c>
      <c r="C984" s="3" t="s">
        <v>157</v>
      </c>
      <c r="D984" s="2">
        <v>120</v>
      </c>
      <c r="E984" s="2" t="s">
        <v>78</v>
      </c>
    </row>
    <row r="985" spans="1:5">
      <c r="A985" s="6">
        <v>13134</v>
      </c>
      <c r="B985" s="3" t="s">
        <v>91</v>
      </c>
      <c r="C985" s="3" t="s">
        <v>435</v>
      </c>
      <c r="D985" s="2">
        <v>131</v>
      </c>
      <c r="E985" s="2" t="s">
        <v>148</v>
      </c>
    </row>
    <row r="986" spans="1:5">
      <c r="A986" s="6">
        <v>13136</v>
      </c>
      <c r="B986" s="3" t="s">
        <v>859</v>
      </c>
      <c r="C986" s="3" t="s">
        <v>16</v>
      </c>
      <c r="D986" s="2">
        <v>136</v>
      </c>
      <c r="E986" s="2" t="s">
        <v>148</v>
      </c>
    </row>
    <row r="987" spans="1:5">
      <c r="A987" s="6">
        <v>13137</v>
      </c>
      <c r="B987" s="3" t="s">
        <v>1340</v>
      </c>
      <c r="C987" t="s">
        <v>7</v>
      </c>
      <c r="D987" s="2">
        <v>128</v>
      </c>
      <c r="E987" s="2" t="s">
        <v>78</v>
      </c>
    </row>
    <row r="988" spans="1:5">
      <c r="A988" s="6">
        <v>13141</v>
      </c>
      <c r="B988" s="3" t="s">
        <v>860</v>
      </c>
      <c r="C988" s="3" t="s">
        <v>13</v>
      </c>
      <c r="D988" s="2">
        <v>113</v>
      </c>
      <c r="E988" s="2" t="s">
        <v>215</v>
      </c>
    </row>
    <row r="989" spans="1:5">
      <c r="A989" s="6">
        <v>13150</v>
      </c>
      <c r="B989" s="3" t="s">
        <v>861</v>
      </c>
      <c r="C989" s="3" t="s">
        <v>15</v>
      </c>
      <c r="D989" s="2">
        <v>132</v>
      </c>
      <c r="E989" s="2" t="s">
        <v>148</v>
      </c>
    </row>
    <row r="990" spans="1:5">
      <c r="A990" s="6">
        <v>13161</v>
      </c>
      <c r="B990" s="3" t="s">
        <v>862</v>
      </c>
      <c r="C990" s="3" t="s">
        <v>101</v>
      </c>
      <c r="D990" s="2">
        <v>146</v>
      </c>
      <c r="E990" s="2" t="s">
        <v>102</v>
      </c>
    </row>
    <row r="991" spans="1:5">
      <c r="A991" s="6">
        <v>13164</v>
      </c>
      <c r="B991" s="3" t="s">
        <v>863</v>
      </c>
      <c r="C991" s="7" t="s">
        <v>113</v>
      </c>
      <c r="D991" s="2">
        <v>149</v>
      </c>
      <c r="E991" s="2" t="s">
        <v>78</v>
      </c>
    </row>
    <row r="992" spans="1:5">
      <c r="A992" s="6">
        <v>13173</v>
      </c>
      <c r="B992" s="3" t="s">
        <v>864</v>
      </c>
      <c r="C992" s="3" t="s">
        <v>263</v>
      </c>
      <c r="D992" s="2">
        <v>108</v>
      </c>
      <c r="E992" s="2" t="s">
        <v>215</v>
      </c>
    </row>
    <row r="993" spans="1:5">
      <c r="A993" s="6">
        <v>13175</v>
      </c>
      <c r="B993" s="3" t="s">
        <v>865</v>
      </c>
      <c r="C993" t="s">
        <v>89</v>
      </c>
      <c r="D993" s="2">
        <v>119</v>
      </c>
      <c r="E993" s="2" t="s">
        <v>78</v>
      </c>
    </row>
    <row r="994" spans="1:5">
      <c r="A994" s="6">
        <v>13177</v>
      </c>
      <c r="B994" s="3" t="s">
        <v>866</v>
      </c>
      <c r="C994" s="3" t="s">
        <v>413</v>
      </c>
      <c r="D994" s="2">
        <v>137</v>
      </c>
      <c r="E994" s="2" t="s">
        <v>148</v>
      </c>
    </row>
    <row r="995" spans="1:5">
      <c r="A995" s="6">
        <v>13178</v>
      </c>
      <c r="B995" s="3" t="s">
        <v>867</v>
      </c>
      <c r="C995" s="3" t="s">
        <v>15</v>
      </c>
      <c r="D995" s="2">
        <v>132</v>
      </c>
      <c r="E995" s="2" t="s">
        <v>148</v>
      </c>
    </row>
    <row r="996" spans="1:5">
      <c r="A996" s="6">
        <v>13179</v>
      </c>
      <c r="B996" s="3" t="s">
        <v>868</v>
      </c>
      <c r="C996" s="3" t="s">
        <v>214</v>
      </c>
      <c r="D996" s="2">
        <v>110</v>
      </c>
      <c r="E996" s="2" t="s">
        <v>215</v>
      </c>
    </row>
    <row r="997" spans="1:5">
      <c r="A997" s="6">
        <v>13183</v>
      </c>
      <c r="B997" s="3" t="s">
        <v>869</v>
      </c>
      <c r="C997" s="3" t="s">
        <v>214</v>
      </c>
      <c r="D997" s="2">
        <v>110</v>
      </c>
      <c r="E997" s="2" t="s">
        <v>215</v>
      </c>
    </row>
    <row r="998" spans="1:5">
      <c r="A998" s="6">
        <v>13187</v>
      </c>
      <c r="B998" s="3" t="s">
        <v>870</v>
      </c>
      <c r="C998" s="3" t="s">
        <v>343</v>
      </c>
      <c r="D998" s="2">
        <v>123</v>
      </c>
      <c r="E998" s="2" t="s">
        <v>148</v>
      </c>
    </row>
    <row r="999" spans="1:5">
      <c r="A999" s="6">
        <v>13189</v>
      </c>
      <c r="B999" s="3" t="s">
        <v>871</v>
      </c>
      <c r="C999" s="3" t="s">
        <v>18</v>
      </c>
      <c r="D999" s="2">
        <v>155</v>
      </c>
      <c r="E999" s="2" t="s">
        <v>102</v>
      </c>
    </row>
    <row r="1000" spans="1:5">
      <c r="A1000" s="6">
        <v>13190</v>
      </c>
      <c r="B1000" s="3" t="s">
        <v>872</v>
      </c>
      <c r="C1000" s="7" t="s">
        <v>113</v>
      </c>
      <c r="D1000" s="2">
        <v>149</v>
      </c>
      <c r="E1000" s="2" t="s">
        <v>78</v>
      </c>
    </row>
    <row r="1001" spans="1:5">
      <c r="A1001" s="6">
        <v>13192</v>
      </c>
      <c r="B1001" s="3" t="s">
        <v>873</v>
      </c>
      <c r="C1001" s="3" t="s">
        <v>15</v>
      </c>
      <c r="D1001" s="2">
        <v>132</v>
      </c>
      <c r="E1001" s="2" t="s">
        <v>148</v>
      </c>
    </row>
    <row r="1002" spans="1:5">
      <c r="A1002" s="6">
        <v>13194</v>
      </c>
      <c r="B1002" s="3" t="s">
        <v>1225</v>
      </c>
      <c r="C1002" s="3" t="s">
        <v>413</v>
      </c>
      <c r="D1002" s="2">
        <v>137</v>
      </c>
      <c r="E1002" s="2" t="s">
        <v>148</v>
      </c>
    </row>
    <row r="1003" spans="1:5">
      <c r="A1003" s="6">
        <v>13196</v>
      </c>
      <c r="B1003" s="3" t="s">
        <v>874</v>
      </c>
      <c r="C1003" s="3" t="s">
        <v>243</v>
      </c>
      <c r="D1003" s="2">
        <v>102</v>
      </c>
      <c r="E1003" s="2" t="s">
        <v>215</v>
      </c>
    </row>
    <row r="1004" spans="1:5">
      <c r="A1004" s="6">
        <v>13198</v>
      </c>
      <c r="B1004" s="3" t="s">
        <v>875</v>
      </c>
      <c r="C1004" s="3" t="s">
        <v>248</v>
      </c>
      <c r="D1004" s="2">
        <v>103</v>
      </c>
      <c r="E1004" s="2" t="s">
        <v>215</v>
      </c>
    </row>
    <row r="1005" spans="1:5">
      <c r="A1005" s="6">
        <v>13199</v>
      </c>
      <c r="B1005" s="3" t="s">
        <v>876</v>
      </c>
      <c r="C1005" s="3" t="s">
        <v>101</v>
      </c>
      <c r="D1005" s="2">
        <v>146</v>
      </c>
      <c r="E1005" s="2" t="s">
        <v>102</v>
      </c>
    </row>
    <row r="1006" spans="1:5">
      <c r="A1006" s="6">
        <v>13216</v>
      </c>
      <c r="B1006" s="3" t="s">
        <v>877</v>
      </c>
      <c r="C1006" s="3" t="s">
        <v>343</v>
      </c>
      <c r="D1006" s="2">
        <v>123</v>
      </c>
      <c r="E1006" s="2" t="s">
        <v>148</v>
      </c>
    </row>
    <row r="1007" spans="1:5">
      <c r="A1007" s="6">
        <v>13217</v>
      </c>
      <c r="B1007" s="3" t="s">
        <v>878</v>
      </c>
      <c r="C1007" t="s">
        <v>77</v>
      </c>
      <c r="D1007" s="2">
        <v>121</v>
      </c>
      <c r="E1007" s="2" t="s">
        <v>78</v>
      </c>
    </row>
    <row r="1008" spans="1:5">
      <c r="A1008" s="6">
        <v>13223</v>
      </c>
      <c r="B1008" s="3" t="s">
        <v>879</v>
      </c>
      <c r="C1008" s="3" t="s">
        <v>157</v>
      </c>
      <c r="D1008" s="2">
        <v>120</v>
      </c>
      <c r="E1008" s="2" t="s">
        <v>78</v>
      </c>
    </row>
    <row r="1009" spans="1:5">
      <c r="A1009" s="6">
        <v>13224</v>
      </c>
      <c r="B1009" s="3" t="s">
        <v>880</v>
      </c>
      <c r="C1009" s="3" t="s">
        <v>500</v>
      </c>
      <c r="D1009" s="2">
        <v>142</v>
      </c>
      <c r="E1009" s="2" t="s">
        <v>102</v>
      </c>
    </row>
    <row r="1010" spans="1:5">
      <c r="A1010" s="6">
        <v>13227</v>
      </c>
      <c r="B1010" s="3" t="s">
        <v>1337</v>
      </c>
      <c r="C1010" s="3" t="s">
        <v>494</v>
      </c>
      <c r="D1010" s="2">
        <v>154</v>
      </c>
      <c r="E1010" s="2" t="s">
        <v>102</v>
      </c>
    </row>
    <row r="1011" spans="1:5">
      <c r="A1011" s="6">
        <v>13229</v>
      </c>
      <c r="B1011" s="3" t="s">
        <v>881</v>
      </c>
      <c r="C1011" s="3" t="s">
        <v>15</v>
      </c>
      <c r="D1011" s="2">
        <v>132</v>
      </c>
      <c r="E1011" s="2" t="s">
        <v>148</v>
      </c>
    </row>
    <row r="1012" spans="1:5">
      <c r="A1012" s="6">
        <v>13230</v>
      </c>
      <c r="B1012" s="3" t="s">
        <v>882</v>
      </c>
      <c r="C1012" s="3" t="s">
        <v>13</v>
      </c>
      <c r="D1012" s="2">
        <v>113</v>
      </c>
      <c r="E1012" s="2" t="s">
        <v>215</v>
      </c>
    </row>
    <row r="1013" spans="1:5">
      <c r="A1013" s="6">
        <v>13231</v>
      </c>
      <c r="B1013" s="3" t="s">
        <v>883</v>
      </c>
      <c r="C1013" s="3" t="s">
        <v>494</v>
      </c>
      <c r="D1013" s="2">
        <v>154</v>
      </c>
      <c r="E1013" s="2" t="s">
        <v>102</v>
      </c>
    </row>
    <row r="1014" spans="1:5">
      <c r="A1014" s="6">
        <v>13232</v>
      </c>
      <c r="B1014" s="3" t="s">
        <v>884</v>
      </c>
      <c r="C1014" s="3" t="s">
        <v>494</v>
      </c>
      <c r="D1014" s="2">
        <v>154</v>
      </c>
      <c r="E1014" s="2" t="s">
        <v>102</v>
      </c>
    </row>
    <row r="1015" spans="1:5">
      <c r="A1015" s="6">
        <v>13233</v>
      </c>
      <c r="B1015" s="3" t="s">
        <v>885</v>
      </c>
      <c r="C1015" s="3" t="s">
        <v>147</v>
      </c>
      <c r="D1015" s="2">
        <v>125</v>
      </c>
      <c r="E1015" s="2" t="s">
        <v>148</v>
      </c>
    </row>
    <row r="1016" spans="1:5">
      <c r="A1016" s="6">
        <v>13234</v>
      </c>
      <c r="B1016" s="3" t="s">
        <v>886</v>
      </c>
      <c r="C1016" s="3" t="s">
        <v>343</v>
      </c>
      <c r="D1016" s="2">
        <v>123</v>
      </c>
      <c r="E1016" s="2" t="s">
        <v>148</v>
      </c>
    </row>
    <row r="1017" spans="1:5">
      <c r="A1017" s="6">
        <v>13238</v>
      </c>
      <c r="B1017" s="3" t="s">
        <v>887</v>
      </c>
      <c r="C1017" s="3" t="s">
        <v>18</v>
      </c>
      <c r="D1017" s="2">
        <v>155</v>
      </c>
      <c r="E1017" s="2" t="s">
        <v>102</v>
      </c>
    </row>
    <row r="1018" spans="1:5">
      <c r="A1018" s="6">
        <v>13241</v>
      </c>
      <c r="B1018" s="3" t="s">
        <v>888</v>
      </c>
      <c r="C1018" s="3" t="s">
        <v>351</v>
      </c>
      <c r="D1018" s="2">
        <v>124</v>
      </c>
      <c r="E1018" s="2" t="s">
        <v>148</v>
      </c>
    </row>
    <row r="1019" spans="1:5">
      <c r="A1019" s="6">
        <v>13390</v>
      </c>
      <c r="B1019" s="3" t="s">
        <v>186</v>
      </c>
      <c r="C1019" s="3" t="s">
        <v>13</v>
      </c>
      <c r="D1019" s="2">
        <v>113</v>
      </c>
      <c r="E1019" s="2" t="s">
        <v>215</v>
      </c>
    </row>
    <row r="1020" spans="1:5">
      <c r="A1020" s="6">
        <v>13395</v>
      </c>
      <c r="B1020" s="3" t="s">
        <v>889</v>
      </c>
      <c r="C1020" s="3" t="s">
        <v>15</v>
      </c>
      <c r="D1020" s="2">
        <v>132</v>
      </c>
      <c r="E1020" s="2" t="s">
        <v>148</v>
      </c>
    </row>
    <row r="1021" spans="1:5">
      <c r="A1021" s="6">
        <v>13397</v>
      </c>
      <c r="B1021" s="3" t="s">
        <v>890</v>
      </c>
      <c r="C1021" s="3" t="s">
        <v>391</v>
      </c>
      <c r="D1021" s="2">
        <v>130</v>
      </c>
      <c r="E1021" s="2" t="s">
        <v>148</v>
      </c>
    </row>
    <row r="1022" spans="1:5">
      <c r="A1022" s="6">
        <v>13399</v>
      </c>
      <c r="B1022" s="3" t="s">
        <v>891</v>
      </c>
      <c r="C1022" s="3" t="s">
        <v>288</v>
      </c>
      <c r="D1022" s="2">
        <v>104</v>
      </c>
      <c r="E1022" s="2" t="s">
        <v>215</v>
      </c>
    </row>
    <row r="1023" spans="1:5">
      <c r="A1023" s="6">
        <v>13401</v>
      </c>
      <c r="B1023" s="3" t="s">
        <v>892</v>
      </c>
      <c r="C1023" s="3" t="s">
        <v>288</v>
      </c>
      <c r="D1023" s="2">
        <v>104</v>
      </c>
      <c r="E1023" s="2" t="s">
        <v>215</v>
      </c>
    </row>
    <row r="1024" spans="1:5">
      <c r="A1024" s="6">
        <v>13408</v>
      </c>
      <c r="B1024" s="3" t="s">
        <v>893</v>
      </c>
      <c r="C1024" s="7" t="s">
        <v>113</v>
      </c>
      <c r="D1024" s="2">
        <v>149</v>
      </c>
      <c r="E1024" s="2" t="s">
        <v>78</v>
      </c>
    </row>
    <row r="1025" spans="1:5">
      <c r="A1025" s="6">
        <v>13409</v>
      </c>
      <c r="B1025" s="3" t="s">
        <v>894</v>
      </c>
      <c r="C1025" s="3" t="s">
        <v>18</v>
      </c>
      <c r="D1025" s="2">
        <v>155</v>
      </c>
      <c r="E1025" s="2" t="s">
        <v>102</v>
      </c>
    </row>
    <row r="1026" spans="1:5">
      <c r="A1026" s="6">
        <v>13415</v>
      </c>
      <c r="B1026" s="3" t="s">
        <v>895</v>
      </c>
      <c r="C1026" t="s">
        <v>14</v>
      </c>
      <c r="D1026" s="2">
        <v>118</v>
      </c>
      <c r="E1026" s="2" t="s">
        <v>78</v>
      </c>
    </row>
    <row r="1027" spans="1:5">
      <c r="A1027" s="6">
        <v>13419</v>
      </c>
      <c r="B1027" s="3" t="s">
        <v>896</v>
      </c>
      <c r="C1027" s="7" t="s">
        <v>113</v>
      </c>
      <c r="D1027" s="2">
        <v>149</v>
      </c>
      <c r="E1027" s="2" t="s">
        <v>78</v>
      </c>
    </row>
    <row r="1028" spans="1:5">
      <c r="A1028" s="6">
        <v>13423</v>
      </c>
      <c r="B1028" s="3" t="s">
        <v>1327</v>
      </c>
      <c r="C1028" t="s">
        <v>7</v>
      </c>
      <c r="D1028" s="2">
        <v>128</v>
      </c>
      <c r="E1028" s="2" t="s">
        <v>78</v>
      </c>
    </row>
    <row r="1029" spans="1:5">
      <c r="A1029" s="6">
        <v>13429</v>
      </c>
      <c r="B1029" s="3" t="s">
        <v>897</v>
      </c>
      <c r="C1029" s="3" t="s">
        <v>223</v>
      </c>
      <c r="D1029" s="2">
        <v>115</v>
      </c>
      <c r="E1029" s="2" t="s">
        <v>215</v>
      </c>
    </row>
    <row r="1030" spans="1:5">
      <c r="A1030" s="6">
        <v>13435</v>
      </c>
      <c r="B1030" s="3" t="s">
        <v>898</v>
      </c>
      <c r="C1030" s="3" t="s">
        <v>500</v>
      </c>
      <c r="D1030" s="2">
        <v>142</v>
      </c>
      <c r="E1030" s="2" t="s">
        <v>102</v>
      </c>
    </row>
    <row r="1031" spans="1:5">
      <c r="A1031" s="6">
        <v>13437</v>
      </c>
      <c r="B1031" s="3" t="s">
        <v>899</v>
      </c>
      <c r="C1031" s="3" t="s">
        <v>248</v>
      </c>
      <c r="D1031" s="2">
        <v>103</v>
      </c>
      <c r="E1031" s="2" t="s">
        <v>215</v>
      </c>
    </row>
    <row r="1032" spans="1:5">
      <c r="A1032" s="6">
        <v>13438</v>
      </c>
      <c r="B1032" s="3" t="s">
        <v>900</v>
      </c>
      <c r="C1032" s="3" t="s">
        <v>18</v>
      </c>
      <c r="D1032" s="2">
        <v>155</v>
      </c>
      <c r="E1032" s="2" t="s">
        <v>102</v>
      </c>
    </row>
    <row r="1033" spans="1:5">
      <c r="A1033" s="6">
        <v>13442</v>
      </c>
      <c r="B1033" s="3" t="s">
        <v>901</v>
      </c>
      <c r="C1033" s="3" t="s">
        <v>243</v>
      </c>
      <c r="D1033" s="2">
        <v>102</v>
      </c>
      <c r="E1033" s="2" t="s">
        <v>215</v>
      </c>
    </row>
    <row r="1034" spans="1:5">
      <c r="A1034" s="6">
        <v>13444</v>
      </c>
      <c r="B1034" s="3" t="s">
        <v>787</v>
      </c>
      <c r="C1034" s="3" t="s">
        <v>157</v>
      </c>
      <c r="D1034" s="2">
        <v>120</v>
      </c>
      <c r="E1034" s="2" t="s">
        <v>78</v>
      </c>
    </row>
    <row r="1035" spans="1:5">
      <c r="A1035" s="6">
        <v>13445</v>
      </c>
      <c r="B1035" s="3" t="s">
        <v>902</v>
      </c>
      <c r="C1035" s="3" t="s">
        <v>28</v>
      </c>
      <c r="D1035" s="2">
        <v>150</v>
      </c>
      <c r="E1035" s="2" t="s">
        <v>78</v>
      </c>
    </row>
    <row r="1036" spans="1:5">
      <c r="A1036" s="6">
        <v>13451</v>
      </c>
      <c r="B1036" s="3" t="s">
        <v>903</v>
      </c>
      <c r="C1036" s="3" t="s">
        <v>435</v>
      </c>
      <c r="D1036" s="2">
        <v>131</v>
      </c>
      <c r="E1036" s="2" t="s">
        <v>148</v>
      </c>
    </row>
    <row r="1037" spans="1:5">
      <c r="A1037" s="6">
        <v>13452</v>
      </c>
      <c r="B1037" s="3" t="s">
        <v>904</v>
      </c>
      <c r="C1037" s="3" t="s">
        <v>435</v>
      </c>
      <c r="D1037" s="2">
        <v>131</v>
      </c>
      <c r="E1037" s="2" t="s">
        <v>148</v>
      </c>
    </row>
    <row r="1038" spans="1:5">
      <c r="A1038" s="6">
        <v>13455</v>
      </c>
      <c r="B1038" s="3" t="s">
        <v>905</v>
      </c>
      <c r="C1038" s="3" t="s">
        <v>263</v>
      </c>
      <c r="D1038" s="2">
        <v>108</v>
      </c>
      <c r="E1038" s="2" t="s">
        <v>215</v>
      </c>
    </row>
    <row r="1039" spans="1:5">
      <c r="A1039" s="6">
        <v>13457</v>
      </c>
      <c r="B1039" s="3" t="s">
        <v>906</v>
      </c>
      <c r="C1039" s="7" t="s">
        <v>113</v>
      </c>
      <c r="D1039" s="2">
        <v>149</v>
      </c>
      <c r="E1039" s="2" t="s">
        <v>78</v>
      </c>
    </row>
    <row r="1040" spans="1:5">
      <c r="A1040" s="6">
        <v>13461</v>
      </c>
      <c r="B1040" s="3" t="s">
        <v>907</v>
      </c>
      <c r="C1040" s="3" t="s">
        <v>28</v>
      </c>
      <c r="D1040" s="2">
        <v>150</v>
      </c>
      <c r="E1040" s="2" t="s">
        <v>78</v>
      </c>
    </row>
    <row r="1041" spans="1:5">
      <c r="A1041" s="6">
        <v>13462</v>
      </c>
      <c r="B1041" s="3" t="s">
        <v>908</v>
      </c>
      <c r="C1041" t="s">
        <v>14</v>
      </c>
      <c r="D1041" s="2">
        <v>118</v>
      </c>
      <c r="E1041" s="2" t="s">
        <v>78</v>
      </c>
    </row>
    <row r="1042" spans="1:5">
      <c r="A1042" s="6">
        <v>13464</v>
      </c>
      <c r="B1042" s="3" t="s">
        <v>909</v>
      </c>
      <c r="C1042" s="3" t="s">
        <v>101</v>
      </c>
      <c r="D1042" s="2">
        <v>146</v>
      </c>
      <c r="E1042" s="2" t="s">
        <v>102</v>
      </c>
    </row>
    <row r="1043" spans="1:5">
      <c r="A1043" s="6">
        <v>13465</v>
      </c>
      <c r="B1043" s="3" t="s">
        <v>910</v>
      </c>
      <c r="C1043" s="3" t="s">
        <v>0</v>
      </c>
      <c r="D1043" s="2">
        <v>156</v>
      </c>
      <c r="E1043" s="2" t="s">
        <v>102</v>
      </c>
    </row>
    <row r="1044" spans="1:5">
      <c r="A1044" s="6">
        <v>13467</v>
      </c>
      <c r="B1044" s="3" t="s">
        <v>911</v>
      </c>
      <c r="C1044" t="s">
        <v>14</v>
      </c>
      <c r="D1044" s="2">
        <v>118</v>
      </c>
      <c r="E1044" s="2" t="s">
        <v>78</v>
      </c>
    </row>
    <row r="1045" spans="1:5">
      <c r="A1045" s="6">
        <v>13471</v>
      </c>
      <c r="B1045" s="3" t="s">
        <v>912</v>
      </c>
      <c r="C1045" s="3" t="s">
        <v>343</v>
      </c>
      <c r="D1045" s="2">
        <v>123</v>
      </c>
      <c r="E1045" s="2" t="s">
        <v>148</v>
      </c>
    </row>
    <row r="1046" spans="1:5">
      <c r="A1046" s="6">
        <v>13473</v>
      </c>
      <c r="B1046" s="3" t="s">
        <v>913</v>
      </c>
      <c r="C1046" s="3" t="s">
        <v>469</v>
      </c>
      <c r="D1046" s="2">
        <v>140</v>
      </c>
      <c r="E1046" s="2" t="s">
        <v>102</v>
      </c>
    </row>
    <row r="1047" spans="1:5">
      <c r="A1047" s="6">
        <v>13477</v>
      </c>
      <c r="B1047" s="3" t="s">
        <v>304</v>
      </c>
      <c r="C1047" s="3" t="s">
        <v>469</v>
      </c>
      <c r="D1047" s="2">
        <v>140</v>
      </c>
      <c r="E1047" s="2" t="s">
        <v>102</v>
      </c>
    </row>
    <row r="1048" spans="1:5">
      <c r="A1048" s="6">
        <v>13478</v>
      </c>
      <c r="B1048" s="3" t="s">
        <v>914</v>
      </c>
      <c r="C1048" s="3" t="s">
        <v>223</v>
      </c>
      <c r="D1048" s="2">
        <v>115</v>
      </c>
      <c r="E1048" s="2" t="s">
        <v>215</v>
      </c>
    </row>
    <row r="1049" spans="1:5">
      <c r="A1049" s="6">
        <v>13482</v>
      </c>
      <c r="B1049" s="3" t="s">
        <v>915</v>
      </c>
      <c r="C1049" s="3" t="s">
        <v>223</v>
      </c>
      <c r="D1049" s="2">
        <v>115</v>
      </c>
      <c r="E1049" s="2" t="s">
        <v>215</v>
      </c>
    </row>
    <row r="1050" spans="1:5">
      <c r="A1050" s="6">
        <v>13483</v>
      </c>
      <c r="B1050" s="3" t="s">
        <v>916</v>
      </c>
      <c r="C1050" s="3" t="s">
        <v>223</v>
      </c>
      <c r="D1050" s="2">
        <v>115</v>
      </c>
      <c r="E1050" s="2" t="s">
        <v>215</v>
      </c>
    </row>
    <row r="1051" spans="1:5">
      <c r="A1051" s="6">
        <v>13484</v>
      </c>
      <c r="B1051" s="3" t="s">
        <v>917</v>
      </c>
      <c r="C1051" s="3" t="s">
        <v>494</v>
      </c>
      <c r="D1051" s="2">
        <v>154</v>
      </c>
      <c r="E1051" s="2" t="s">
        <v>102</v>
      </c>
    </row>
    <row r="1052" spans="1:5">
      <c r="A1052" s="6">
        <v>13488</v>
      </c>
      <c r="B1052" s="3" t="s">
        <v>918</v>
      </c>
      <c r="C1052" s="3" t="s">
        <v>243</v>
      </c>
      <c r="D1052" s="2">
        <v>102</v>
      </c>
      <c r="E1052" s="2" t="s">
        <v>215</v>
      </c>
    </row>
    <row r="1053" spans="1:5">
      <c r="A1053" s="6">
        <v>13489</v>
      </c>
      <c r="B1053" s="3" t="s">
        <v>919</v>
      </c>
      <c r="C1053" s="3" t="s">
        <v>12</v>
      </c>
      <c r="D1053" s="2">
        <v>106</v>
      </c>
      <c r="E1053" s="2" t="s">
        <v>215</v>
      </c>
    </row>
    <row r="1054" spans="1:5">
      <c r="A1054" s="6">
        <v>13491</v>
      </c>
      <c r="B1054" s="3" t="s">
        <v>920</v>
      </c>
      <c r="C1054" s="3" t="s">
        <v>16</v>
      </c>
      <c r="D1054" s="2">
        <v>136</v>
      </c>
      <c r="E1054" s="2" t="s">
        <v>148</v>
      </c>
    </row>
    <row r="1055" spans="1:5">
      <c r="A1055" s="6">
        <v>13493</v>
      </c>
      <c r="B1055" s="3" t="s">
        <v>921</v>
      </c>
      <c r="C1055" s="3" t="s">
        <v>248</v>
      </c>
      <c r="D1055" s="2">
        <v>103</v>
      </c>
      <c r="E1055" s="2" t="s">
        <v>215</v>
      </c>
    </row>
    <row r="1056" spans="1:5">
      <c r="A1056" s="6">
        <v>13495</v>
      </c>
      <c r="B1056" s="3" t="s">
        <v>922</v>
      </c>
      <c r="C1056" s="3" t="s">
        <v>223</v>
      </c>
      <c r="D1056" s="2">
        <v>115</v>
      </c>
      <c r="E1056" s="2" t="s">
        <v>215</v>
      </c>
    </row>
    <row r="1057" spans="1:5">
      <c r="A1057" s="6">
        <v>13498</v>
      </c>
      <c r="B1057" s="3" t="s">
        <v>923</v>
      </c>
      <c r="C1057" s="3" t="s">
        <v>13</v>
      </c>
      <c r="D1057" s="2">
        <v>113</v>
      </c>
      <c r="E1057" s="2" t="s">
        <v>215</v>
      </c>
    </row>
    <row r="1058" spans="1:5">
      <c r="A1058" s="6">
        <v>13501</v>
      </c>
      <c r="B1058" s="3" t="s">
        <v>924</v>
      </c>
      <c r="C1058" s="3" t="s">
        <v>391</v>
      </c>
      <c r="D1058" s="2">
        <v>130</v>
      </c>
      <c r="E1058" s="2" t="s">
        <v>148</v>
      </c>
    </row>
    <row r="1059" spans="1:5">
      <c r="A1059" s="6">
        <v>13506</v>
      </c>
      <c r="B1059" s="3" t="s">
        <v>1323</v>
      </c>
      <c r="C1059" s="3" t="s">
        <v>15</v>
      </c>
      <c r="D1059" s="2">
        <v>132</v>
      </c>
      <c r="E1059" s="2" t="s">
        <v>148</v>
      </c>
    </row>
    <row r="1060" spans="1:5">
      <c r="A1060" s="6">
        <v>13507</v>
      </c>
      <c r="B1060" s="3" t="s">
        <v>925</v>
      </c>
      <c r="C1060" t="s">
        <v>77</v>
      </c>
      <c r="D1060" s="2">
        <v>121</v>
      </c>
      <c r="E1060" s="2" t="s">
        <v>78</v>
      </c>
    </row>
    <row r="1061" spans="1:5">
      <c r="A1061" s="6">
        <v>13508</v>
      </c>
      <c r="B1061" s="3" t="s">
        <v>926</v>
      </c>
      <c r="C1061" s="3" t="s">
        <v>469</v>
      </c>
      <c r="D1061" s="2">
        <v>140</v>
      </c>
      <c r="E1061" s="2" t="s">
        <v>102</v>
      </c>
    </row>
    <row r="1062" spans="1:5">
      <c r="A1062" s="6">
        <v>13512</v>
      </c>
      <c r="B1062" s="3" t="s">
        <v>927</v>
      </c>
      <c r="C1062" s="3" t="s">
        <v>28</v>
      </c>
      <c r="D1062" s="2">
        <v>150</v>
      </c>
      <c r="E1062" s="2" t="s">
        <v>78</v>
      </c>
    </row>
    <row r="1063" spans="1:5">
      <c r="A1063" s="6">
        <v>13514</v>
      </c>
      <c r="B1063" s="3" t="s">
        <v>928</v>
      </c>
      <c r="C1063" s="3" t="s">
        <v>12</v>
      </c>
      <c r="D1063" s="2">
        <v>106</v>
      </c>
      <c r="E1063" s="2" t="s">
        <v>215</v>
      </c>
    </row>
    <row r="1064" spans="1:5">
      <c r="A1064" s="6">
        <v>13518</v>
      </c>
      <c r="B1064" s="3" t="s">
        <v>1381</v>
      </c>
      <c r="C1064" s="7" t="s">
        <v>113</v>
      </c>
      <c r="D1064" s="2">
        <v>149</v>
      </c>
      <c r="E1064" s="2" t="s">
        <v>78</v>
      </c>
    </row>
    <row r="1065" spans="1:5">
      <c r="A1065" s="6">
        <v>13519</v>
      </c>
      <c r="B1065" s="3" t="s">
        <v>929</v>
      </c>
      <c r="C1065" s="3" t="s">
        <v>349</v>
      </c>
      <c r="D1065" s="2">
        <v>133</v>
      </c>
      <c r="E1065" s="2" t="s">
        <v>148</v>
      </c>
    </row>
    <row r="1066" spans="1:5">
      <c r="A1066" s="6">
        <v>13521</v>
      </c>
      <c r="B1066" s="3" t="s">
        <v>930</v>
      </c>
      <c r="C1066" s="3" t="s">
        <v>391</v>
      </c>
      <c r="D1066" s="2">
        <v>130</v>
      </c>
      <c r="E1066" s="2" t="s">
        <v>148</v>
      </c>
    </row>
    <row r="1067" spans="1:5">
      <c r="A1067" s="6">
        <v>13523</v>
      </c>
      <c r="B1067" s="3" t="s">
        <v>1306</v>
      </c>
      <c r="C1067" s="3" t="s">
        <v>243</v>
      </c>
      <c r="D1067" s="2">
        <v>102</v>
      </c>
      <c r="E1067" s="2" t="s">
        <v>215</v>
      </c>
    </row>
    <row r="1068" spans="1:5">
      <c r="A1068" s="6">
        <v>13529</v>
      </c>
      <c r="B1068" s="3" t="s">
        <v>931</v>
      </c>
      <c r="C1068" t="s">
        <v>14</v>
      </c>
      <c r="D1068" s="2">
        <v>118</v>
      </c>
      <c r="E1068" s="2" t="s">
        <v>78</v>
      </c>
    </row>
    <row r="1069" spans="1:5">
      <c r="A1069" s="6">
        <v>13530</v>
      </c>
      <c r="B1069" s="3" t="s">
        <v>932</v>
      </c>
      <c r="C1069" s="3" t="s">
        <v>200</v>
      </c>
      <c r="D1069" s="2">
        <v>114</v>
      </c>
      <c r="E1069" s="2" t="s">
        <v>78</v>
      </c>
    </row>
    <row r="1070" spans="1:5">
      <c r="A1070" s="6">
        <v>13536</v>
      </c>
      <c r="B1070" s="3" t="s">
        <v>933</v>
      </c>
      <c r="C1070" s="3" t="s">
        <v>147</v>
      </c>
      <c r="D1070" s="2">
        <v>125</v>
      </c>
      <c r="E1070" s="2" t="s">
        <v>148</v>
      </c>
    </row>
    <row r="1071" spans="1:5">
      <c r="A1071" s="6">
        <v>13537</v>
      </c>
      <c r="B1071" s="3" t="s">
        <v>934</v>
      </c>
      <c r="C1071" s="3" t="s">
        <v>200</v>
      </c>
      <c r="D1071" s="2">
        <v>114</v>
      </c>
      <c r="E1071" s="2" t="s">
        <v>78</v>
      </c>
    </row>
    <row r="1072" spans="1:5">
      <c r="A1072" s="6">
        <v>13538</v>
      </c>
      <c r="B1072" s="3" t="s">
        <v>935</v>
      </c>
      <c r="C1072" s="3" t="s">
        <v>200</v>
      </c>
      <c r="D1072" s="2">
        <v>114</v>
      </c>
      <c r="E1072" s="2" t="s">
        <v>78</v>
      </c>
    </row>
    <row r="1073" spans="1:5">
      <c r="A1073" s="6">
        <v>13543</v>
      </c>
      <c r="B1073" s="3" t="s">
        <v>936</v>
      </c>
      <c r="C1073" s="3" t="s">
        <v>200</v>
      </c>
      <c r="D1073" s="2">
        <v>114</v>
      </c>
      <c r="E1073" s="2" t="s">
        <v>78</v>
      </c>
    </row>
    <row r="1074" spans="1:5">
      <c r="A1074" s="6">
        <v>13544</v>
      </c>
      <c r="B1074" s="3" t="s">
        <v>937</v>
      </c>
      <c r="C1074" s="3" t="s">
        <v>200</v>
      </c>
      <c r="D1074" s="2">
        <v>114</v>
      </c>
      <c r="E1074" s="2" t="s">
        <v>78</v>
      </c>
    </row>
    <row r="1075" spans="1:5">
      <c r="A1075" s="6">
        <v>13546</v>
      </c>
      <c r="B1075" s="3" t="s">
        <v>938</v>
      </c>
      <c r="C1075" s="3" t="s">
        <v>200</v>
      </c>
      <c r="D1075" s="2">
        <v>114</v>
      </c>
      <c r="E1075" s="2" t="s">
        <v>78</v>
      </c>
    </row>
    <row r="1076" spans="1:5">
      <c r="A1076" s="6">
        <v>13550</v>
      </c>
      <c r="B1076" s="3" t="s">
        <v>939</v>
      </c>
      <c r="C1076" s="3" t="s">
        <v>263</v>
      </c>
      <c r="D1076" s="2">
        <v>108</v>
      </c>
      <c r="E1076" s="2" t="s">
        <v>215</v>
      </c>
    </row>
    <row r="1077" spans="1:5">
      <c r="A1077" s="6">
        <v>13552</v>
      </c>
      <c r="B1077" s="3" t="s">
        <v>940</v>
      </c>
      <c r="C1077" s="3" t="s">
        <v>263</v>
      </c>
      <c r="D1077" s="2">
        <v>108</v>
      </c>
      <c r="E1077" s="2" t="s">
        <v>215</v>
      </c>
    </row>
    <row r="1078" spans="1:5">
      <c r="A1078" s="6">
        <v>13553</v>
      </c>
      <c r="B1078" s="3" t="s">
        <v>941</v>
      </c>
      <c r="C1078" s="3" t="s">
        <v>263</v>
      </c>
      <c r="D1078" s="2">
        <v>108</v>
      </c>
      <c r="E1078" s="2" t="s">
        <v>215</v>
      </c>
    </row>
    <row r="1079" spans="1:5">
      <c r="A1079" s="6">
        <v>13560</v>
      </c>
      <c r="B1079" s="3" t="s">
        <v>942</v>
      </c>
      <c r="C1079" s="3" t="s">
        <v>28</v>
      </c>
      <c r="D1079" s="2">
        <v>150</v>
      </c>
      <c r="E1079" s="2" t="s">
        <v>78</v>
      </c>
    </row>
    <row r="1080" spans="1:5">
      <c r="A1080" s="6">
        <v>13563</v>
      </c>
      <c r="B1080" s="3" t="s">
        <v>943</v>
      </c>
      <c r="C1080" s="3" t="s">
        <v>223</v>
      </c>
      <c r="D1080" s="2">
        <v>115</v>
      </c>
      <c r="E1080" s="2" t="s">
        <v>215</v>
      </c>
    </row>
    <row r="1081" spans="1:5">
      <c r="A1081" s="6">
        <v>13564</v>
      </c>
      <c r="B1081" s="3" t="s">
        <v>944</v>
      </c>
      <c r="C1081" s="3" t="s">
        <v>13</v>
      </c>
      <c r="D1081" s="2">
        <v>113</v>
      </c>
      <c r="E1081" s="2" t="s">
        <v>215</v>
      </c>
    </row>
    <row r="1082" spans="1:5">
      <c r="A1082" s="6">
        <v>13565</v>
      </c>
      <c r="B1082" s="3" t="s">
        <v>945</v>
      </c>
      <c r="C1082" s="3" t="s">
        <v>17</v>
      </c>
      <c r="D1082" s="2">
        <v>138</v>
      </c>
      <c r="E1082" s="2" t="s">
        <v>148</v>
      </c>
    </row>
    <row r="1083" spans="1:5">
      <c r="A1083" s="6">
        <v>13567</v>
      </c>
      <c r="B1083" s="3" t="s">
        <v>946</v>
      </c>
      <c r="C1083" s="3" t="s">
        <v>28</v>
      </c>
      <c r="D1083" s="2">
        <v>150</v>
      </c>
      <c r="E1083" s="2" t="s">
        <v>78</v>
      </c>
    </row>
    <row r="1084" spans="1:5">
      <c r="A1084" s="6">
        <v>13571</v>
      </c>
      <c r="B1084" s="3" t="s">
        <v>947</v>
      </c>
      <c r="C1084" s="7" t="s">
        <v>113</v>
      </c>
      <c r="D1084" s="2">
        <v>149</v>
      </c>
      <c r="E1084" s="2" t="s">
        <v>78</v>
      </c>
    </row>
    <row r="1085" spans="1:5">
      <c r="A1085" s="6">
        <v>13573</v>
      </c>
      <c r="B1085" s="3" t="s">
        <v>948</v>
      </c>
      <c r="C1085" s="7" t="s">
        <v>113</v>
      </c>
      <c r="D1085" s="2">
        <v>149</v>
      </c>
      <c r="E1085" s="2" t="s">
        <v>78</v>
      </c>
    </row>
    <row r="1086" spans="1:5">
      <c r="A1086" s="6">
        <v>13576</v>
      </c>
      <c r="B1086" s="3" t="s">
        <v>1315</v>
      </c>
      <c r="C1086" t="s">
        <v>89</v>
      </c>
      <c r="D1086" s="2">
        <v>119</v>
      </c>
      <c r="E1086" s="2" t="s">
        <v>78</v>
      </c>
    </row>
    <row r="1087" spans="1:5">
      <c r="A1087" s="6">
        <v>13577</v>
      </c>
      <c r="B1087" s="3" t="s">
        <v>1305</v>
      </c>
      <c r="C1087" s="3" t="s">
        <v>18</v>
      </c>
      <c r="D1087" s="2">
        <v>155</v>
      </c>
      <c r="E1087" s="2" t="s">
        <v>102</v>
      </c>
    </row>
    <row r="1088" spans="1:5">
      <c r="A1088" s="6">
        <v>13579</v>
      </c>
      <c r="B1088" s="3" t="s">
        <v>949</v>
      </c>
      <c r="C1088" s="3" t="s">
        <v>288</v>
      </c>
      <c r="D1088" s="2">
        <v>104</v>
      </c>
      <c r="E1088" s="2" t="s">
        <v>215</v>
      </c>
    </row>
    <row r="1089" spans="1:5">
      <c r="A1089" s="6">
        <v>13580</v>
      </c>
      <c r="B1089" s="3" t="s">
        <v>950</v>
      </c>
      <c r="C1089" t="s">
        <v>14</v>
      </c>
      <c r="D1089" s="2">
        <v>118</v>
      </c>
      <c r="E1089" s="2" t="s">
        <v>78</v>
      </c>
    </row>
    <row r="1090" spans="1:5">
      <c r="A1090" s="6">
        <v>13583</v>
      </c>
      <c r="B1090" s="3" t="s">
        <v>951</v>
      </c>
      <c r="C1090" s="3" t="s">
        <v>13</v>
      </c>
      <c r="D1090" s="2">
        <v>113</v>
      </c>
      <c r="E1090" s="2" t="s">
        <v>215</v>
      </c>
    </row>
    <row r="1091" spans="1:5">
      <c r="A1091" s="6">
        <v>13589</v>
      </c>
      <c r="B1091" s="3" t="s">
        <v>952</v>
      </c>
      <c r="C1091" s="3" t="s">
        <v>223</v>
      </c>
      <c r="D1091" s="2">
        <v>115</v>
      </c>
      <c r="E1091" s="2" t="s">
        <v>215</v>
      </c>
    </row>
    <row r="1092" spans="1:5">
      <c r="A1092" s="6">
        <v>13593</v>
      </c>
      <c r="B1092" s="3" t="s">
        <v>29</v>
      </c>
      <c r="C1092" s="3" t="s">
        <v>214</v>
      </c>
      <c r="D1092" s="2">
        <v>110</v>
      </c>
      <c r="E1092" s="2" t="s">
        <v>215</v>
      </c>
    </row>
    <row r="1093" spans="1:5">
      <c r="A1093" s="6">
        <v>13607</v>
      </c>
      <c r="B1093" s="3" t="s">
        <v>953</v>
      </c>
      <c r="C1093" s="3" t="s">
        <v>413</v>
      </c>
      <c r="D1093" s="2">
        <v>137</v>
      </c>
      <c r="E1093" s="2" t="s">
        <v>148</v>
      </c>
    </row>
    <row r="1094" spans="1:5">
      <c r="A1094" s="6">
        <v>13610</v>
      </c>
      <c r="B1094" s="3" t="s">
        <v>1383</v>
      </c>
      <c r="C1094" s="3" t="s">
        <v>214</v>
      </c>
      <c r="D1094" s="2">
        <v>110</v>
      </c>
      <c r="E1094" s="2" t="s">
        <v>215</v>
      </c>
    </row>
    <row r="1095" spans="1:5">
      <c r="A1095" s="6">
        <v>13614</v>
      </c>
      <c r="B1095" s="3" t="s">
        <v>1384</v>
      </c>
      <c r="C1095" s="3" t="s">
        <v>28</v>
      </c>
      <c r="D1095" s="2">
        <v>150</v>
      </c>
      <c r="E1095" s="2" t="s">
        <v>78</v>
      </c>
    </row>
    <row r="1096" spans="1:5">
      <c r="A1096" s="6">
        <v>13616</v>
      </c>
      <c r="B1096" s="3" t="s">
        <v>954</v>
      </c>
      <c r="C1096" s="7" t="s">
        <v>113</v>
      </c>
      <c r="D1096" s="2">
        <v>149</v>
      </c>
      <c r="E1096" s="2" t="s">
        <v>78</v>
      </c>
    </row>
    <row r="1097" spans="1:5">
      <c r="A1097" s="6">
        <v>13618</v>
      </c>
      <c r="B1097" s="3" t="s">
        <v>955</v>
      </c>
      <c r="C1097" t="s">
        <v>89</v>
      </c>
      <c r="D1097" s="2">
        <v>119</v>
      </c>
      <c r="E1097" s="2" t="s">
        <v>78</v>
      </c>
    </row>
    <row r="1098" spans="1:5">
      <c r="A1098" s="6">
        <v>13619</v>
      </c>
      <c r="B1098" s="3" t="s">
        <v>956</v>
      </c>
      <c r="C1098" s="3" t="s">
        <v>13</v>
      </c>
      <c r="D1098" s="2">
        <v>113</v>
      </c>
      <c r="E1098" s="2" t="s">
        <v>215</v>
      </c>
    </row>
    <row r="1099" spans="1:5">
      <c r="A1099" s="6">
        <v>13620</v>
      </c>
      <c r="B1099" s="3" t="s">
        <v>957</v>
      </c>
      <c r="C1099" s="7" t="s">
        <v>113</v>
      </c>
      <c r="D1099" s="2">
        <v>149</v>
      </c>
      <c r="E1099" s="2" t="s">
        <v>78</v>
      </c>
    </row>
    <row r="1100" spans="1:5">
      <c r="A1100" s="6">
        <v>13621</v>
      </c>
      <c r="B1100" s="3" t="s">
        <v>958</v>
      </c>
      <c r="C1100" t="s">
        <v>77</v>
      </c>
      <c r="D1100" s="2">
        <v>121</v>
      </c>
      <c r="E1100" s="2" t="s">
        <v>78</v>
      </c>
    </row>
    <row r="1101" spans="1:5">
      <c r="A1101" s="6">
        <v>13622</v>
      </c>
      <c r="B1101" s="3" t="s">
        <v>959</v>
      </c>
      <c r="C1101" s="3" t="s">
        <v>214</v>
      </c>
      <c r="D1101" s="2">
        <v>110</v>
      </c>
      <c r="E1101" s="2" t="s">
        <v>215</v>
      </c>
    </row>
    <row r="1102" spans="1:5">
      <c r="A1102" s="6">
        <v>13627</v>
      </c>
      <c r="B1102" s="3" t="s">
        <v>960</v>
      </c>
      <c r="C1102" s="3" t="s">
        <v>243</v>
      </c>
      <c r="D1102" s="2">
        <v>102</v>
      </c>
      <c r="E1102" s="2" t="s">
        <v>215</v>
      </c>
    </row>
    <row r="1103" spans="1:5">
      <c r="A1103" s="6">
        <v>13629</v>
      </c>
      <c r="B1103" s="3" t="s">
        <v>961</v>
      </c>
      <c r="C1103" t="s">
        <v>14</v>
      </c>
      <c r="D1103" s="2">
        <v>118</v>
      </c>
      <c r="E1103" s="2" t="s">
        <v>78</v>
      </c>
    </row>
    <row r="1104" spans="1:5">
      <c r="A1104" s="6">
        <v>13635</v>
      </c>
      <c r="B1104" s="3" t="s">
        <v>962</v>
      </c>
      <c r="C1104" s="7" t="s">
        <v>113</v>
      </c>
      <c r="D1104" s="2">
        <v>149</v>
      </c>
      <c r="E1104" s="2" t="s">
        <v>78</v>
      </c>
    </row>
    <row r="1105" spans="1:5">
      <c r="A1105" s="6">
        <v>13639</v>
      </c>
      <c r="B1105" s="3" t="s">
        <v>963</v>
      </c>
      <c r="C1105" s="3" t="s">
        <v>248</v>
      </c>
      <c r="D1105" s="2">
        <v>103</v>
      </c>
      <c r="E1105" s="2" t="s">
        <v>215</v>
      </c>
    </row>
    <row r="1106" spans="1:5">
      <c r="A1106" s="6">
        <v>13640</v>
      </c>
      <c r="B1106" s="3" t="s">
        <v>964</v>
      </c>
      <c r="C1106" s="3" t="s">
        <v>147</v>
      </c>
      <c r="D1106" s="2">
        <v>125</v>
      </c>
      <c r="E1106" s="2" t="s">
        <v>148</v>
      </c>
    </row>
    <row r="1107" spans="1:5">
      <c r="A1107" s="6">
        <v>13642</v>
      </c>
      <c r="B1107" s="3" t="s">
        <v>965</v>
      </c>
      <c r="C1107" s="3" t="s">
        <v>101</v>
      </c>
      <c r="D1107" s="2">
        <v>146</v>
      </c>
      <c r="E1107" s="2" t="s">
        <v>102</v>
      </c>
    </row>
    <row r="1108" spans="1:5">
      <c r="A1108" s="6">
        <v>13643</v>
      </c>
      <c r="B1108" s="3" t="s">
        <v>966</v>
      </c>
      <c r="C1108" s="3" t="s">
        <v>101</v>
      </c>
      <c r="D1108" s="2">
        <v>146</v>
      </c>
      <c r="E1108" s="2" t="s">
        <v>102</v>
      </c>
    </row>
    <row r="1109" spans="1:5">
      <c r="A1109" s="6">
        <v>13644</v>
      </c>
      <c r="B1109" s="3" t="s">
        <v>967</v>
      </c>
      <c r="C1109" s="3" t="s">
        <v>469</v>
      </c>
      <c r="D1109" s="2">
        <v>140</v>
      </c>
      <c r="E1109" s="2" t="s">
        <v>102</v>
      </c>
    </row>
    <row r="1110" spans="1:5">
      <c r="A1110" s="6">
        <v>13645</v>
      </c>
      <c r="B1110" s="3" t="s">
        <v>968</v>
      </c>
      <c r="C1110" s="3" t="s">
        <v>101</v>
      </c>
      <c r="D1110" s="2">
        <v>146</v>
      </c>
      <c r="E1110" s="2" t="s">
        <v>102</v>
      </c>
    </row>
    <row r="1111" spans="1:5">
      <c r="A1111" s="6">
        <v>13646</v>
      </c>
      <c r="B1111" s="3" t="s">
        <v>969</v>
      </c>
      <c r="C1111" s="3" t="s">
        <v>16</v>
      </c>
      <c r="D1111" s="2">
        <v>136</v>
      </c>
      <c r="E1111" s="2" t="s">
        <v>148</v>
      </c>
    </row>
    <row r="1112" spans="1:5">
      <c r="A1112" s="6">
        <v>13648</v>
      </c>
      <c r="B1112" s="3" t="s">
        <v>970</v>
      </c>
      <c r="C1112" s="3" t="s">
        <v>16</v>
      </c>
      <c r="D1112" s="2">
        <v>136</v>
      </c>
      <c r="E1112" s="2" t="s">
        <v>148</v>
      </c>
    </row>
    <row r="1113" spans="1:5">
      <c r="A1113" s="6">
        <v>13649</v>
      </c>
      <c r="B1113" s="3" t="s">
        <v>971</v>
      </c>
      <c r="C1113" s="3" t="s">
        <v>223</v>
      </c>
      <c r="D1113" s="2">
        <v>115</v>
      </c>
      <c r="E1113" s="2" t="s">
        <v>215</v>
      </c>
    </row>
    <row r="1114" spans="1:5">
      <c r="A1114" s="6">
        <v>13652</v>
      </c>
      <c r="B1114" s="3" t="s">
        <v>972</v>
      </c>
      <c r="C1114" s="3" t="s">
        <v>494</v>
      </c>
      <c r="D1114" s="2">
        <v>154</v>
      </c>
      <c r="E1114" s="2" t="s">
        <v>102</v>
      </c>
    </row>
    <row r="1115" spans="1:5">
      <c r="A1115" s="6">
        <v>13653</v>
      </c>
      <c r="B1115" s="3" t="s">
        <v>973</v>
      </c>
      <c r="C1115" s="3" t="s">
        <v>288</v>
      </c>
      <c r="D1115" s="2">
        <v>104</v>
      </c>
      <c r="E1115" s="2" t="s">
        <v>215</v>
      </c>
    </row>
    <row r="1116" spans="1:5">
      <c r="A1116" s="6">
        <v>13654</v>
      </c>
      <c r="B1116" s="3" t="s">
        <v>974</v>
      </c>
      <c r="C1116" s="7" t="s">
        <v>113</v>
      </c>
      <c r="D1116" s="2">
        <v>149</v>
      </c>
      <c r="E1116" s="2" t="s">
        <v>78</v>
      </c>
    </row>
    <row r="1117" spans="1:5">
      <c r="A1117" s="6">
        <v>13657</v>
      </c>
      <c r="B1117" s="3" t="s">
        <v>30</v>
      </c>
      <c r="C1117" s="3" t="s">
        <v>288</v>
      </c>
      <c r="D1117" s="2">
        <v>104</v>
      </c>
      <c r="E1117" s="2" t="s">
        <v>215</v>
      </c>
    </row>
    <row r="1118" spans="1:5">
      <c r="A1118" s="6">
        <v>13658</v>
      </c>
      <c r="B1118" s="3" t="s">
        <v>975</v>
      </c>
      <c r="C1118" s="3" t="s">
        <v>223</v>
      </c>
      <c r="D1118" s="2">
        <v>115</v>
      </c>
      <c r="E1118" s="2" t="s">
        <v>215</v>
      </c>
    </row>
    <row r="1119" spans="1:5">
      <c r="A1119" s="6">
        <v>13660</v>
      </c>
      <c r="B1119" s="3" t="s">
        <v>976</v>
      </c>
      <c r="C1119" s="7" t="s">
        <v>113</v>
      </c>
      <c r="D1119" s="2">
        <v>149</v>
      </c>
      <c r="E1119" s="2" t="s">
        <v>78</v>
      </c>
    </row>
    <row r="1120" spans="1:5">
      <c r="A1120" s="6">
        <v>13665</v>
      </c>
      <c r="B1120" s="3" t="s">
        <v>977</v>
      </c>
      <c r="C1120" s="3" t="s">
        <v>500</v>
      </c>
      <c r="D1120" s="2">
        <v>142</v>
      </c>
      <c r="E1120" s="2" t="s">
        <v>102</v>
      </c>
    </row>
    <row r="1121" spans="1:5">
      <c r="A1121" s="6">
        <v>13666</v>
      </c>
      <c r="B1121" s="3" t="s">
        <v>978</v>
      </c>
      <c r="C1121" s="3" t="s">
        <v>214</v>
      </c>
      <c r="D1121" s="2">
        <v>110</v>
      </c>
      <c r="E1121" s="2" t="s">
        <v>215</v>
      </c>
    </row>
    <row r="1122" spans="1:5">
      <c r="A1122" s="6">
        <v>13668</v>
      </c>
      <c r="B1122" s="3" t="s">
        <v>979</v>
      </c>
      <c r="C1122" s="3" t="s">
        <v>157</v>
      </c>
      <c r="D1122" s="2">
        <v>120</v>
      </c>
      <c r="E1122" s="2" t="s">
        <v>78</v>
      </c>
    </row>
    <row r="1123" spans="1:5">
      <c r="A1123" s="6">
        <v>13671</v>
      </c>
      <c r="B1123" s="3" t="s">
        <v>980</v>
      </c>
      <c r="C1123" s="3"/>
      <c r="D1123" s="2">
        <v>5</v>
      </c>
      <c r="E1123" s="2"/>
    </row>
    <row r="1124" spans="1:5">
      <c r="A1124" s="6">
        <v>13672</v>
      </c>
      <c r="B1124" s="3" t="s">
        <v>981</v>
      </c>
      <c r="C1124" s="3" t="s">
        <v>18</v>
      </c>
      <c r="D1124" s="2">
        <v>155</v>
      </c>
      <c r="E1124" s="2" t="s">
        <v>102</v>
      </c>
    </row>
    <row r="1125" spans="1:5">
      <c r="A1125" s="6">
        <v>13673</v>
      </c>
      <c r="B1125" s="3" t="s">
        <v>982</v>
      </c>
      <c r="C1125" s="3" t="s">
        <v>243</v>
      </c>
      <c r="D1125" s="2">
        <v>102</v>
      </c>
      <c r="E1125" s="2" t="s">
        <v>215</v>
      </c>
    </row>
    <row r="1126" spans="1:5">
      <c r="A1126" s="6">
        <v>13676</v>
      </c>
      <c r="B1126" s="3" t="s">
        <v>983</v>
      </c>
      <c r="C1126" s="3" t="s">
        <v>200</v>
      </c>
      <c r="D1126" s="2">
        <v>114</v>
      </c>
      <c r="E1126" s="2" t="s">
        <v>78</v>
      </c>
    </row>
    <row r="1127" spans="1:5">
      <c r="A1127" s="6">
        <v>13677</v>
      </c>
      <c r="B1127" s="3" t="s">
        <v>984</v>
      </c>
      <c r="C1127" s="3" t="s">
        <v>200</v>
      </c>
      <c r="D1127" s="2">
        <v>114</v>
      </c>
      <c r="E1127" s="2" t="s">
        <v>78</v>
      </c>
    </row>
    <row r="1128" spans="1:5">
      <c r="A1128" s="6">
        <v>13678</v>
      </c>
      <c r="B1128" s="3" t="s">
        <v>985</v>
      </c>
      <c r="C1128" s="3" t="s">
        <v>200</v>
      </c>
      <c r="D1128" s="2">
        <v>114</v>
      </c>
      <c r="E1128" s="2" t="s">
        <v>78</v>
      </c>
    </row>
    <row r="1129" spans="1:5">
      <c r="A1129" s="6">
        <v>13680</v>
      </c>
      <c r="B1129" s="3" t="s">
        <v>986</v>
      </c>
      <c r="C1129" s="3" t="s">
        <v>200</v>
      </c>
      <c r="D1129" s="2">
        <v>114</v>
      </c>
      <c r="E1129" s="2" t="s">
        <v>78</v>
      </c>
    </row>
    <row r="1130" spans="1:5">
      <c r="A1130" s="6">
        <v>13689</v>
      </c>
      <c r="B1130" s="3" t="s">
        <v>987</v>
      </c>
      <c r="C1130" s="3" t="s">
        <v>508</v>
      </c>
      <c r="D1130" s="2">
        <v>157</v>
      </c>
      <c r="E1130" s="2" t="s">
        <v>102</v>
      </c>
    </row>
    <row r="1131" spans="1:5">
      <c r="A1131" s="6">
        <v>14000</v>
      </c>
      <c r="B1131" s="3" t="s">
        <v>988</v>
      </c>
      <c r="C1131" s="3" t="s">
        <v>435</v>
      </c>
      <c r="D1131" s="2">
        <v>131</v>
      </c>
      <c r="E1131" s="2" t="s">
        <v>148</v>
      </c>
    </row>
    <row r="1132" spans="1:5">
      <c r="A1132" s="6">
        <v>14001</v>
      </c>
      <c r="B1132" s="3" t="s">
        <v>989</v>
      </c>
      <c r="C1132" s="3" t="s">
        <v>351</v>
      </c>
      <c r="D1132" s="2">
        <v>124</v>
      </c>
      <c r="E1132" s="2" t="s">
        <v>148</v>
      </c>
    </row>
    <row r="1133" spans="1:5">
      <c r="A1133" s="6">
        <v>14003</v>
      </c>
      <c r="B1133" s="3" t="s">
        <v>990</v>
      </c>
      <c r="C1133" s="3" t="s">
        <v>147</v>
      </c>
      <c r="D1133" s="2">
        <v>125</v>
      </c>
      <c r="E1133" s="2" t="s">
        <v>148</v>
      </c>
    </row>
    <row r="1134" spans="1:5">
      <c r="A1134" s="6">
        <v>14004</v>
      </c>
      <c r="B1134" s="3" t="s">
        <v>991</v>
      </c>
      <c r="C1134" s="3" t="s">
        <v>243</v>
      </c>
      <c r="D1134" s="2">
        <v>102</v>
      </c>
      <c r="E1134" s="2" t="s">
        <v>215</v>
      </c>
    </row>
    <row r="1135" spans="1:5">
      <c r="A1135" s="6">
        <v>14005</v>
      </c>
      <c r="B1135" s="3" t="s">
        <v>992</v>
      </c>
      <c r="C1135" s="3" t="s">
        <v>147</v>
      </c>
      <c r="D1135" s="2">
        <v>125</v>
      </c>
      <c r="E1135" s="2" t="s">
        <v>148</v>
      </c>
    </row>
    <row r="1136" spans="1:5">
      <c r="A1136" s="6">
        <v>14006</v>
      </c>
      <c r="B1136" s="3" t="s">
        <v>993</v>
      </c>
      <c r="C1136" s="3" t="s">
        <v>349</v>
      </c>
      <c r="D1136" s="2">
        <v>133</v>
      </c>
      <c r="E1136" s="2" t="s">
        <v>148</v>
      </c>
    </row>
    <row r="1137" spans="1:5">
      <c r="A1137" s="6">
        <v>14007</v>
      </c>
      <c r="B1137" s="3" t="s">
        <v>994</v>
      </c>
      <c r="C1137" s="3" t="s">
        <v>351</v>
      </c>
      <c r="D1137" s="2">
        <v>124</v>
      </c>
      <c r="E1137" s="2" t="s">
        <v>148</v>
      </c>
    </row>
    <row r="1138" spans="1:5">
      <c r="A1138" s="6">
        <v>14010</v>
      </c>
      <c r="B1138" s="3" t="s">
        <v>995</v>
      </c>
      <c r="C1138" s="3" t="s">
        <v>469</v>
      </c>
      <c r="D1138" s="2">
        <v>140</v>
      </c>
      <c r="E1138" s="2" t="s">
        <v>102</v>
      </c>
    </row>
    <row r="1139" spans="1:5">
      <c r="A1139" s="6">
        <v>14011</v>
      </c>
      <c r="B1139" s="3" t="s">
        <v>996</v>
      </c>
      <c r="C1139" s="3" t="s">
        <v>16</v>
      </c>
      <c r="D1139" s="2">
        <v>136</v>
      </c>
      <c r="E1139" s="2" t="s">
        <v>148</v>
      </c>
    </row>
    <row r="1140" spans="1:5">
      <c r="A1140" s="6">
        <v>14012</v>
      </c>
      <c r="B1140" s="3" t="s">
        <v>997</v>
      </c>
      <c r="C1140" s="3" t="s">
        <v>469</v>
      </c>
      <c r="D1140" s="2">
        <v>140</v>
      </c>
      <c r="E1140" s="2" t="s">
        <v>102</v>
      </c>
    </row>
    <row r="1141" spans="1:5">
      <c r="A1141" s="6">
        <v>14018</v>
      </c>
      <c r="B1141" s="3" t="s">
        <v>1308</v>
      </c>
      <c r="C1141" s="3" t="s">
        <v>469</v>
      </c>
      <c r="D1141" s="2">
        <v>140</v>
      </c>
      <c r="E1141" s="2" t="s">
        <v>102</v>
      </c>
    </row>
    <row r="1142" spans="1:5">
      <c r="A1142" s="6">
        <v>14019</v>
      </c>
      <c r="B1142" s="3" t="s">
        <v>998</v>
      </c>
      <c r="C1142" s="3" t="s">
        <v>101</v>
      </c>
      <c r="D1142" s="2">
        <v>146</v>
      </c>
      <c r="E1142" s="2" t="s">
        <v>102</v>
      </c>
    </row>
    <row r="1143" spans="1:5">
      <c r="A1143" s="6">
        <v>14022</v>
      </c>
      <c r="B1143" s="3" t="s">
        <v>999</v>
      </c>
      <c r="C1143" s="3" t="s">
        <v>200</v>
      </c>
      <c r="D1143" s="2">
        <v>114</v>
      </c>
      <c r="E1143" s="2" t="s">
        <v>78</v>
      </c>
    </row>
    <row r="1144" spans="1:5">
      <c r="A1144" s="6">
        <v>14024</v>
      </c>
      <c r="B1144" s="3" t="s">
        <v>1000</v>
      </c>
      <c r="C1144" s="3" t="s">
        <v>494</v>
      </c>
      <c r="D1144" s="2">
        <v>154</v>
      </c>
      <c r="E1144" s="2" t="s">
        <v>102</v>
      </c>
    </row>
    <row r="1145" spans="1:5">
      <c r="A1145" s="6">
        <v>14025</v>
      </c>
      <c r="B1145" s="3" t="s">
        <v>1001</v>
      </c>
      <c r="C1145" s="3" t="s">
        <v>15</v>
      </c>
      <c r="D1145" s="2">
        <v>132</v>
      </c>
      <c r="E1145" s="2" t="s">
        <v>148</v>
      </c>
    </row>
    <row r="1146" spans="1:5">
      <c r="A1146" s="6">
        <v>14028</v>
      </c>
      <c r="B1146" s="3" t="s">
        <v>1002</v>
      </c>
      <c r="C1146" t="s">
        <v>89</v>
      </c>
      <c r="D1146" s="2">
        <v>119</v>
      </c>
      <c r="E1146" s="2" t="s">
        <v>78</v>
      </c>
    </row>
    <row r="1147" spans="1:5">
      <c r="A1147" s="6">
        <v>14032</v>
      </c>
      <c r="B1147" s="3" t="s">
        <v>304</v>
      </c>
      <c r="C1147" s="3" t="s">
        <v>157</v>
      </c>
      <c r="D1147" s="2">
        <v>120</v>
      </c>
      <c r="E1147" s="2" t="s">
        <v>78</v>
      </c>
    </row>
    <row r="1148" spans="1:5">
      <c r="A1148" s="6">
        <v>14034</v>
      </c>
      <c r="B1148" s="3" t="s">
        <v>1003</v>
      </c>
      <c r="C1148" s="3" t="s">
        <v>263</v>
      </c>
      <c r="D1148" s="2">
        <v>108</v>
      </c>
      <c r="E1148" s="2" t="s">
        <v>215</v>
      </c>
    </row>
    <row r="1149" spans="1:5">
      <c r="A1149" s="6">
        <v>14040</v>
      </c>
      <c r="B1149" s="3" t="s">
        <v>1004</v>
      </c>
      <c r="C1149" s="3" t="s">
        <v>101</v>
      </c>
      <c r="D1149" s="2">
        <v>146</v>
      </c>
      <c r="E1149" s="2" t="s">
        <v>102</v>
      </c>
    </row>
    <row r="1150" spans="1:5">
      <c r="A1150" s="6">
        <v>14041</v>
      </c>
      <c r="B1150" s="3" t="s">
        <v>341</v>
      </c>
      <c r="C1150" s="3" t="s">
        <v>351</v>
      </c>
      <c r="D1150" s="2">
        <v>124</v>
      </c>
      <c r="E1150" s="2" t="s">
        <v>148</v>
      </c>
    </row>
    <row r="1151" spans="1:5">
      <c r="A1151" s="6">
        <v>14047</v>
      </c>
      <c r="B1151" s="3" t="s">
        <v>1005</v>
      </c>
      <c r="C1151" s="3" t="s">
        <v>435</v>
      </c>
      <c r="D1151" s="2">
        <v>131</v>
      </c>
      <c r="E1151" s="2" t="s">
        <v>148</v>
      </c>
    </row>
    <row r="1152" spans="1:5">
      <c r="A1152" s="6">
        <v>14051</v>
      </c>
      <c r="B1152" s="3" t="s">
        <v>1006</v>
      </c>
      <c r="C1152" s="3" t="s">
        <v>435</v>
      </c>
      <c r="D1152" s="2">
        <v>131</v>
      </c>
      <c r="E1152" s="2" t="s">
        <v>148</v>
      </c>
    </row>
    <row r="1153" spans="1:5">
      <c r="A1153" s="6">
        <v>14058</v>
      </c>
      <c r="B1153" s="3" t="s">
        <v>1007</v>
      </c>
      <c r="C1153" s="3"/>
      <c r="D1153" s="2">
        <v>4</v>
      </c>
      <c r="E1153" s="2"/>
    </row>
    <row r="1154" spans="1:5">
      <c r="A1154" s="6">
        <v>14061</v>
      </c>
      <c r="B1154" s="3" t="s">
        <v>1008</v>
      </c>
      <c r="C1154" s="3"/>
      <c r="D1154" s="2">
        <v>4</v>
      </c>
      <c r="E1154" s="2"/>
    </row>
    <row r="1155" spans="1:5">
      <c r="A1155" s="6">
        <v>14062</v>
      </c>
      <c r="B1155" s="3" t="s">
        <v>1009</v>
      </c>
      <c r="C1155" s="3" t="s">
        <v>28</v>
      </c>
      <c r="D1155" s="2">
        <v>150</v>
      </c>
      <c r="E1155" s="2" t="s">
        <v>78</v>
      </c>
    </row>
    <row r="1156" spans="1:5">
      <c r="A1156" s="6">
        <v>14063</v>
      </c>
      <c r="B1156" s="3" t="s">
        <v>1010</v>
      </c>
      <c r="C1156" s="3" t="s">
        <v>28</v>
      </c>
      <c r="D1156" s="2">
        <v>150</v>
      </c>
      <c r="E1156" s="2" t="s">
        <v>78</v>
      </c>
    </row>
    <row r="1157" spans="1:5">
      <c r="A1157" s="6">
        <v>14065</v>
      </c>
      <c r="B1157" s="3" t="s">
        <v>1011</v>
      </c>
      <c r="C1157" s="3" t="s">
        <v>101</v>
      </c>
      <c r="D1157" s="2">
        <v>146</v>
      </c>
      <c r="E1157" s="2" t="s">
        <v>102</v>
      </c>
    </row>
    <row r="1158" spans="1:5">
      <c r="A1158" s="6">
        <v>14074</v>
      </c>
      <c r="B1158" s="3" t="s">
        <v>1012</v>
      </c>
      <c r="C1158" t="s">
        <v>77</v>
      </c>
      <c r="D1158" s="2">
        <v>121</v>
      </c>
      <c r="E1158" s="2" t="s">
        <v>78</v>
      </c>
    </row>
    <row r="1159" spans="1:5">
      <c r="A1159" s="6">
        <v>14078</v>
      </c>
      <c r="B1159" s="3" t="s">
        <v>1013</v>
      </c>
      <c r="C1159" s="3" t="s">
        <v>494</v>
      </c>
      <c r="D1159" s="2">
        <v>154</v>
      </c>
      <c r="E1159" s="2" t="s">
        <v>102</v>
      </c>
    </row>
    <row r="1160" spans="1:5">
      <c r="A1160" s="6">
        <v>14079</v>
      </c>
      <c r="B1160" s="3" t="s">
        <v>1014</v>
      </c>
      <c r="C1160" s="3" t="s">
        <v>508</v>
      </c>
      <c r="D1160" s="2">
        <v>157</v>
      </c>
      <c r="E1160" s="2" t="s">
        <v>102</v>
      </c>
    </row>
    <row r="1161" spans="1:5">
      <c r="A1161" s="6">
        <v>14081</v>
      </c>
      <c r="B1161" s="3" t="s">
        <v>1015</v>
      </c>
      <c r="C1161" s="3" t="s">
        <v>349</v>
      </c>
      <c r="D1161" s="2">
        <v>133</v>
      </c>
      <c r="E1161" s="2" t="s">
        <v>148</v>
      </c>
    </row>
    <row r="1162" spans="1:5">
      <c r="A1162" s="6">
        <v>14082</v>
      </c>
      <c r="B1162" s="3" t="s">
        <v>1016</v>
      </c>
      <c r="C1162" s="3" t="s">
        <v>28</v>
      </c>
      <c r="D1162" s="2">
        <v>150</v>
      </c>
      <c r="E1162" s="2" t="s">
        <v>78</v>
      </c>
    </row>
    <row r="1163" spans="1:5">
      <c r="A1163" s="6">
        <v>14086</v>
      </c>
      <c r="B1163" s="3" t="s">
        <v>1017</v>
      </c>
      <c r="C1163" s="3" t="s">
        <v>288</v>
      </c>
      <c r="D1163" s="2">
        <v>104</v>
      </c>
      <c r="E1163" s="2" t="s">
        <v>215</v>
      </c>
    </row>
    <row r="1164" spans="1:5">
      <c r="A1164" s="6">
        <v>14089</v>
      </c>
      <c r="B1164" s="3" t="s">
        <v>1018</v>
      </c>
      <c r="C1164" s="3" t="s">
        <v>469</v>
      </c>
      <c r="D1164" s="2">
        <v>140</v>
      </c>
      <c r="E1164" s="2" t="s">
        <v>102</v>
      </c>
    </row>
    <row r="1165" spans="1:5">
      <c r="A1165" s="6">
        <v>14091</v>
      </c>
      <c r="B1165" s="3" t="s">
        <v>1019</v>
      </c>
      <c r="C1165" s="3" t="s">
        <v>248</v>
      </c>
      <c r="D1165" s="2">
        <v>103</v>
      </c>
      <c r="E1165" s="2" t="s">
        <v>215</v>
      </c>
    </row>
    <row r="1166" spans="1:5">
      <c r="A1166" s="6">
        <v>14094</v>
      </c>
      <c r="B1166" s="3" t="s">
        <v>1020</v>
      </c>
      <c r="C1166" t="s">
        <v>14</v>
      </c>
      <c r="D1166" s="2">
        <v>118</v>
      </c>
      <c r="E1166" s="2" t="s">
        <v>78</v>
      </c>
    </row>
    <row r="1167" spans="1:5">
      <c r="A1167" s="6">
        <v>14097</v>
      </c>
      <c r="B1167" s="3" t="s">
        <v>1021</v>
      </c>
      <c r="C1167" t="s">
        <v>14</v>
      </c>
      <c r="D1167" s="2">
        <v>118</v>
      </c>
      <c r="E1167" s="2" t="s">
        <v>78</v>
      </c>
    </row>
    <row r="1168" spans="1:5">
      <c r="A1168" s="6">
        <v>14100</v>
      </c>
      <c r="B1168" s="3" t="s">
        <v>1386</v>
      </c>
      <c r="C1168" s="3" t="s">
        <v>13</v>
      </c>
      <c r="D1168" s="2">
        <v>113</v>
      </c>
      <c r="E1168" s="2" t="s">
        <v>215</v>
      </c>
    </row>
    <row r="1169" spans="1:5">
      <c r="A1169" s="6">
        <v>14104</v>
      </c>
      <c r="B1169" s="3" t="s">
        <v>1022</v>
      </c>
      <c r="C1169" s="3" t="s">
        <v>214</v>
      </c>
      <c r="D1169" s="2">
        <v>110</v>
      </c>
      <c r="E1169" s="2" t="s">
        <v>215</v>
      </c>
    </row>
    <row r="1170" spans="1:5">
      <c r="A1170" s="6">
        <v>14109</v>
      </c>
      <c r="B1170" s="3" t="s">
        <v>1023</v>
      </c>
      <c r="C1170" s="3"/>
      <c r="D1170" s="2">
        <v>4</v>
      </c>
      <c r="E1170" s="2"/>
    </row>
    <row r="1171" spans="1:5">
      <c r="A1171" s="6">
        <v>14111</v>
      </c>
      <c r="B1171" s="3" t="s">
        <v>1024</v>
      </c>
      <c r="C1171" s="3"/>
      <c r="D1171" s="2">
        <v>4</v>
      </c>
      <c r="E1171" s="2"/>
    </row>
    <row r="1172" spans="1:5">
      <c r="A1172" s="6">
        <v>14116</v>
      </c>
      <c r="B1172" s="3" t="s">
        <v>1025</v>
      </c>
      <c r="C1172" s="3" t="s">
        <v>12</v>
      </c>
      <c r="D1172" s="2">
        <v>106</v>
      </c>
      <c r="E1172" s="2" t="s">
        <v>215</v>
      </c>
    </row>
    <row r="1173" spans="1:5">
      <c r="A1173" s="6">
        <v>14120</v>
      </c>
      <c r="B1173" s="3" t="s">
        <v>1026</v>
      </c>
      <c r="C1173" s="3" t="s">
        <v>351</v>
      </c>
      <c r="D1173" s="2">
        <v>124</v>
      </c>
      <c r="E1173" s="2" t="s">
        <v>148</v>
      </c>
    </row>
    <row r="1174" spans="1:5">
      <c r="A1174" s="6">
        <v>14123</v>
      </c>
      <c r="B1174" s="3" t="s">
        <v>1027</v>
      </c>
      <c r="C1174" s="3"/>
      <c r="D1174" s="2">
        <v>4</v>
      </c>
      <c r="E1174" s="2"/>
    </row>
    <row r="1175" spans="1:5">
      <c r="A1175" s="6">
        <v>14124</v>
      </c>
      <c r="B1175" s="3" t="s">
        <v>1028</v>
      </c>
      <c r="C1175" s="3" t="s">
        <v>200</v>
      </c>
      <c r="D1175" s="2">
        <v>114</v>
      </c>
      <c r="E1175" s="2" t="s">
        <v>78</v>
      </c>
    </row>
    <row r="1176" spans="1:5">
      <c r="A1176" s="6">
        <v>14129</v>
      </c>
      <c r="B1176" s="3" t="s">
        <v>1029</v>
      </c>
      <c r="C1176" s="3" t="s">
        <v>343</v>
      </c>
      <c r="D1176" s="2">
        <v>123</v>
      </c>
      <c r="E1176" s="2" t="s">
        <v>148</v>
      </c>
    </row>
    <row r="1177" spans="1:5">
      <c r="A1177" s="6">
        <v>14130</v>
      </c>
      <c r="B1177" s="3" t="s">
        <v>1030</v>
      </c>
      <c r="C1177" s="3" t="s">
        <v>28</v>
      </c>
      <c r="D1177" s="2">
        <v>150</v>
      </c>
      <c r="E1177" s="2" t="s">
        <v>78</v>
      </c>
    </row>
    <row r="1178" spans="1:5">
      <c r="A1178" s="6">
        <v>14134</v>
      </c>
      <c r="B1178" s="3" t="s">
        <v>1031</v>
      </c>
      <c r="C1178" s="3" t="s">
        <v>101</v>
      </c>
      <c r="D1178" s="2">
        <v>146</v>
      </c>
      <c r="E1178" s="2" t="s">
        <v>102</v>
      </c>
    </row>
    <row r="1179" spans="1:5">
      <c r="A1179" s="6">
        <v>14135</v>
      </c>
      <c r="B1179" s="3" t="s">
        <v>1032</v>
      </c>
      <c r="C1179" s="3" t="s">
        <v>18</v>
      </c>
      <c r="D1179" s="2">
        <v>155</v>
      </c>
      <c r="E1179" s="2" t="s">
        <v>102</v>
      </c>
    </row>
    <row r="1180" spans="1:5">
      <c r="A1180" s="6">
        <v>14137</v>
      </c>
      <c r="B1180" s="3" t="s">
        <v>1033</v>
      </c>
      <c r="C1180" t="s">
        <v>14</v>
      </c>
      <c r="D1180" s="2">
        <v>118</v>
      </c>
      <c r="E1180" s="2" t="s">
        <v>78</v>
      </c>
    </row>
    <row r="1181" spans="1:5">
      <c r="A1181" s="6">
        <v>14140</v>
      </c>
      <c r="B1181" s="3" t="s">
        <v>1034</v>
      </c>
      <c r="C1181" s="3" t="s">
        <v>349</v>
      </c>
      <c r="D1181" s="2">
        <v>133</v>
      </c>
      <c r="E1181" s="2" t="s">
        <v>148</v>
      </c>
    </row>
    <row r="1182" spans="1:5">
      <c r="A1182" s="6">
        <v>14144</v>
      </c>
      <c r="B1182" s="3" t="s">
        <v>1035</v>
      </c>
      <c r="C1182" s="3" t="s">
        <v>243</v>
      </c>
      <c r="D1182" s="2">
        <v>102</v>
      </c>
      <c r="E1182" s="2" t="s">
        <v>215</v>
      </c>
    </row>
    <row r="1183" spans="1:5">
      <c r="A1183" s="6">
        <v>14145</v>
      </c>
      <c r="B1183" s="3" t="s">
        <v>1036</v>
      </c>
      <c r="C1183" s="3" t="s">
        <v>214</v>
      </c>
      <c r="D1183" s="2">
        <v>110</v>
      </c>
      <c r="E1183" s="2" t="s">
        <v>215</v>
      </c>
    </row>
    <row r="1184" spans="1:5">
      <c r="A1184" s="6">
        <v>14148</v>
      </c>
      <c r="B1184" s="3" t="s">
        <v>1037</v>
      </c>
      <c r="C1184" s="3"/>
      <c r="D1184" s="2">
        <v>4</v>
      </c>
      <c r="E1184" s="2"/>
    </row>
    <row r="1185" spans="1:5">
      <c r="A1185" s="6">
        <v>14150</v>
      </c>
      <c r="B1185" s="3" t="s">
        <v>1038</v>
      </c>
      <c r="C1185" s="3" t="s">
        <v>508</v>
      </c>
      <c r="D1185" s="2">
        <v>157</v>
      </c>
      <c r="E1185" s="2" t="s">
        <v>102</v>
      </c>
    </row>
    <row r="1186" spans="1:5">
      <c r="A1186" s="6">
        <v>14159</v>
      </c>
      <c r="B1186" s="3" t="s">
        <v>1039</v>
      </c>
      <c r="C1186" s="3" t="s">
        <v>248</v>
      </c>
      <c r="D1186" s="2">
        <v>103</v>
      </c>
      <c r="E1186" s="2" t="s">
        <v>215</v>
      </c>
    </row>
    <row r="1187" spans="1:5">
      <c r="A1187" s="6">
        <v>15380</v>
      </c>
      <c r="B1187" s="3" t="s">
        <v>1040</v>
      </c>
      <c r="C1187" s="3" t="s">
        <v>500</v>
      </c>
      <c r="D1187" s="2">
        <v>142</v>
      </c>
      <c r="E1187" s="2" t="s">
        <v>102</v>
      </c>
    </row>
    <row r="1188" spans="1:5">
      <c r="A1188" s="6">
        <v>15389</v>
      </c>
      <c r="B1188" s="3" t="s">
        <v>1041</v>
      </c>
      <c r="C1188" s="3" t="s">
        <v>243</v>
      </c>
      <c r="D1188" s="2">
        <v>102</v>
      </c>
      <c r="E1188" s="2" t="s">
        <v>215</v>
      </c>
    </row>
    <row r="1189" spans="1:5">
      <c r="A1189" s="6">
        <v>15390</v>
      </c>
      <c r="B1189" s="3" t="s">
        <v>1042</v>
      </c>
      <c r="C1189" s="3" t="s">
        <v>243</v>
      </c>
      <c r="D1189" s="2">
        <v>102</v>
      </c>
      <c r="E1189" s="2" t="s">
        <v>215</v>
      </c>
    </row>
    <row r="1190" spans="1:5">
      <c r="A1190" s="6">
        <v>15391</v>
      </c>
      <c r="B1190" s="3" t="s">
        <v>1331</v>
      </c>
      <c r="C1190" s="3" t="s">
        <v>469</v>
      </c>
      <c r="D1190" s="2">
        <v>140</v>
      </c>
      <c r="E1190" s="2" t="s">
        <v>102</v>
      </c>
    </row>
    <row r="1191" spans="1:5">
      <c r="A1191" s="6">
        <v>15392</v>
      </c>
      <c r="B1191" s="3" t="s">
        <v>1043</v>
      </c>
      <c r="C1191" s="7" t="s">
        <v>113</v>
      </c>
      <c r="D1191" s="2">
        <v>149</v>
      </c>
      <c r="E1191" s="2" t="s">
        <v>78</v>
      </c>
    </row>
    <row r="1192" spans="1:5">
      <c r="A1192" s="6">
        <v>15393</v>
      </c>
      <c r="B1192" s="3" t="s">
        <v>1044</v>
      </c>
      <c r="C1192" s="3" t="s">
        <v>214</v>
      </c>
      <c r="D1192" s="2">
        <v>110</v>
      </c>
      <c r="E1192" s="2" t="s">
        <v>215</v>
      </c>
    </row>
    <row r="1193" spans="1:5">
      <c r="A1193" s="6">
        <v>15394</v>
      </c>
      <c r="B1193" s="3" t="s">
        <v>1045</v>
      </c>
      <c r="C1193" s="3" t="s">
        <v>248</v>
      </c>
      <c r="D1193" s="2">
        <v>103</v>
      </c>
      <c r="E1193" s="2" t="s">
        <v>215</v>
      </c>
    </row>
    <row r="1194" spans="1:5">
      <c r="A1194" s="6">
        <v>15395</v>
      </c>
      <c r="B1194" s="3" t="s">
        <v>1046</v>
      </c>
      <c r="C1194" s="3"/>
      <c r="D1194" s="2">
        <v>4</v>
      </c>
      <c r="E1194" s="2"/>
    </row>
    <row r="1195" spans="1:5">
      <c r="A1195" s="6">
        <v>15396</v>
      </c>
      <c r="B1195" s="3" t="s">
        <v>1304</v>
      </c>
      <c r="C1195" s="3" t="s">
        <v>147</v>
      </c>
      <c r="D1195" s="2">
        <v>125</v>
      </c>
      <c r="E1195" s="2" t="s">
        <v>148</v>
      </c>
    </row>
    <row r="1196" spans="1:5">
      <c r="A1196" s="6">
        <v>15398</v>
      </c>
      <c r="B1196" s="3" t="s">
        <v>1047</v>
      </c>
      <c r="C1196" s="3" t="s">
        <v>101</v>
      </c>
      <c r="D1196" s="2">
        <v>146</v>
      </c>
      <c r="E1196" s="2" t="s">
        <v>102</v>
      </c>
    </row>
    <row r="1197" spans="1:5">
      <c r="A1197" s="6">
        <v>15399</v>
      </c>
      <c r="B1197" s="3" t="s">
        <v>1048</v>
      </c>
      <c r="C1197" s="3" t="s">
        <v>101</v>
      </c>
      <c r="D1197" s="2">
        <v>146</v>
      </c>
      <c r="E1197" s="2" t="s">
        <v>102</v>
      </c>
    </row>
    <row r="1198" spans="1:5">
      <c r="A1198" s="6">
        <v>15402</v>
      </c>
      <c r="B1198" s="3" t="s">
        <v>1049</v>
      </c>
      <c r="C1198" s="3" t="s">
        <v>214</v>
      </c>
      <c r="D1198" s="2">
        <v>110</v>
      </c>
      <c r="E1198" s="2" t="s">
        <v>215</v>
      </c>
    </row>
    <row r="1199" spans="1:5">
      <c r="A1199" s="6">
        <v>15421</v>
      </c>
      <c r="B1199" s="3" t="s">
        <v>1050</v>
      </c>
      <c r="C1199" s="3" t="s">
        <v>13</v>
      </c>
      <c r="D1199" s="2">
        <v>113</v>
      </c>
      <c r="E1199" s="2" t="s">
        <v>215</v>
      </c>
    </row>
    <row r="1200" spans="1:5">
      <c r="A1200" s="6">
        <v>15422</v>
      </c>
      <c r="B1200" s="3" t="s">
        <v>1051</v>
      </c>
      <c r="C1200" s="3" t="s">
        <v>391</v>
      </c>
      <c r="D1200" s="2">
        <v>130</v>
      </c>
      <c r="E1200" s="2" t="s">
        <v>148</v>
      </c>
    </row>
    <row r="1201" spans="1:5">
      <c r="A1201" s="6">
        <v>15439</v>
      </c>
      <c r="B1201" s="3" t="s">
        <v>1052</v>
      </c>
      <c r="C1201" s="3" t="s">
        <v>243</v>
      </c>
      <c r="D1201" s="2">
        <v>102</v>
      </c>
      <c r="E1201" s="2" t="s">
        <v>215</v>
      </c>
    </row>
    <row r="1202" spans="1:5">
      <c r="A1202" s="6">
        <v>15450</v>
      </c>
      <c r="B1202" s="3" t="s">
        <v>1053</v>
      </c>
      <c r="C1202" s="3" t="s">
        <v>18</v>
      </c>
      <c r="D1202" s="2">
        <v>155</v>
      </c>
      <c r="E1202" s="2" t="s">
        <v>102</v>
      </c>
    </row>
    <row r="1203" spans="1:5">
      <c r="A1203" s="6">
        <v>15451</v>
      </c>
      <c r="B1203" s="3" t="s">
        <v>1054</v>
      </c>
      <c r="C1203" s="3" t="s">
        <v>508</v>
      </c>
      <c r="D1203" s="2">
        <v>157</v>
      </c>
      <c r="E1203" s="2" t="s">
        <v>102</v>
      </c>
    </row>
    <row r="1204" spans="1:5">
      <c r="A1204" s="6">
        <v>15452</v>
      </c>
      <c r="B1204" s="3" t="s">
        <v>1055</v>
      </c>
      <c r="C1204" s="3" t="s">
        <v>101</v>
      </c>
      <c r="D1204" s="2">
        <v>146</v>
      </c>
      <c r="E1204" s="2" t="s">
        <v>102</v>
      </c>
    </row>
    <row r="1205" spans="1:5">
      <c r="A1205" s="6">
        <v>15453</v>
      </c>
      <c r="B1205" s="3" t="s">
        <v>1056</v>
      </c>
      <c r="C1205" s="3" t="s">
        <v>500</v>
      </c>
      <c r="D1205" s="2">
        <v>142</v>
      </c>
      <c r="E1205" s="2" t="s">
        <v>102</v>
      </c>
    </row>
    <row r="1206" spans="1:5">
      <c r="A1206" s="6">
        <v>15454</v>
      </c>
      <c r="B1206" s="3" t="s">
        <v>1057</v>
      </c>
      <c r="C1206" s="3"/>
      <c r="D1206" s="2">
        <v>1</v>
      </c>
      <c r="E1206" s="2"/>
    </row>
    <row r="1207" spans="1:5">
      <c r="A1207" s="6">
        <v>15465</v>
      </c>
      <c r="B1207" s="3" t="s">
        <v>1058</v>
      </c>
      <c r="C1207" s="3" t="s">
        <v>200</v>
      </c>
      <c r="D1207" s="2">
        <v>114</v>
      </c>
      <c r="E1207" s="2" t="s">
        <v>78</v>
      </c>
    </row>
    <row r="1208" spans="1:5">
      <c r="A1208" s="6">
        <v>15466</v>
      </c>
      <c r="B1208" s="3" t="s">
        <v>1059</v>
      </c>
      <c r="C1208" s="3" t="s">
        <v>200</v>
      </c>
      <c r="D1208" s="2">
        <v>114</v>
      </c>
      <c r="E1208" s="2" t="s">
        <v>78</v>
      </c>
    </row>
    <row r="1209" spans="1:5">
      <c r="A1209" s="6">
        <v>15467</v>
      </c>
      <c r="B1209" s="3" t="s">
        <v>1060</v>
      </c>
      <c r="C1209" s="3" t="s">
        <v>200</v>
      </c>
      <c r="D1209" s="2">
        <v>114</v>
      </c>
      <c r="E1209" s="2" t="s">
        <v>78</v>
      </c>
    </row>
    <row r="1210" spans="1:5">
      <c r="A1210" s="6">
        <v>15468</v>
      </c>
      <c r="B1210" s="3" t="s">
        <v>1061</v>
      </c>
      <c r="C1210" s="3" t="s">
        <v>200</v>
      </c>
      <c r="D1210" s="2">
        <v>114</v>
      </c>
      <c r="E1210" s="2" t="s">
        <v>78</v>
      </c>
    </row>
    <row r="1211" spans="1:5">
      <c r="A1211" s="6">
        <v>15469</v>
      </c>
      <c r="B1211" s="3" t="s">
        <v>1062</v>
      </c>
      <c r="C1211" s="3" t="s">
        <v>200</v>
      </c>
      <c r="D1211" s="2">
        <v>114</v>
      </c>
      <c r="E1211" s="2" t="s">
        <v>78</v>
      </c>
    </row>
    <row r="1212" spans="1:5">
      <c r="A1212" s="6">
        <v>15470</v>
      </c>
      <c r="B1212" s="3" t="s">
        <v>1063</v>
      </c>
      <c r="C1212" s="3" t="s">
        <v>200</v>
      </c>
      <c r="D1212" s="2">
        <v>114</v>
      </c>
      <c r="E1212" s="2" t="s">
        <v>78</v>
      </c>
    </row>
    <row r="1213" spans="1:5">
      <c r="A1213" s="6">
        <v>15473</v>
      </c>
      <c r="B1213" s="3" t="s">
        <v>1064</v>
      </c>
      <c r="C1213" s="3" t="s">
        <v>200</v>
      </c>
      <c r="D1213" s="2">
        <v>114</v>
      </c>
      <c r="E1213" s="2" t="s">
        <v>78</v>
      </c>
    </row>
    <row r="1214" spans="1:5">
      <c r="A1214" s="6">
        <v>15474</v>
      </c>
      <c r="B1214" s="3" t="s">
        <v>1065</v>
      </c>
      <c r="C1214" s="3" t="s">
        <v>200</v>
      </c>
      <c r="D1214" s="2">
        <v>114</v>
      </c>
      <c r="E1214" s="2" t="s">
        <v>78</v>
      </c>
    </row>
    <row r="1215" spans="1:5">
      <c r="A1215" s="6">
        <v>15475</v>
      </c>
      <c r="B1215" s="3" t="s">
        <v>1066</v>
      </c>
      <c r="C1215" s="3" t="s">
        <v>508</v>
      </c>
      <c r="D1215" s="2">
        <v>157</v>
      </c>
      <c r="E1215" s="2" t="s">
        <v>102</v>
      </c>
    </row>
    <row r="1216" spans="1:5">
      <c r="A1216" s="6">
        <v>15476</v>
      </c>
      <c r="B1216" s="3" t="s">
        <v>1067</v>
      </c>
      <c r="C1216" s="3"/>
      <c r="D1216" s="2">
        <v>5</v>
      </c>
      <c r="E1216" s="2"/>
    </row>
    <row r="1217" spans="1:5">
      <c r="A1217" s="6">
        <v>15477</v>
      </c>
      <c r="B1217" s="3" t="s">
        <v>1068</v>
      </c>
      <c r="C1217" s="3"/>
      <c r="D1217" s="2">
        <v>1</v>
      </c>
      <c r="E1217" s="2"/>
    </row>
    <row r="1218" spans="1:5">
      <c r="A1218" s="6">
        <v>15479</v>
      </c>
      <c r="B1218" s="3" t="s">
        <v>1069</v>
      </c>
      <c r="C1218" s="3" t="s">
        <v>263</v>
      </c>
      <c r="D1218" s="2">
        <v>108</v>
      </c>
      <c r="E1218" s="2" t="s">
        <v>215</v>
      </c>
    </row>
    <row r="1219" spans="1:5">
      <c r="A1219" s="6">
        <v>15482</v>
      </c>
      <c r="B1219" s="3" t="s">
        <v>1070</v>
      </c>
      <c r="C1219" t="s">
        <v>14</v>
      </c>
      <c r="D1219" s="2">
        <v>118</v>
      </c>
      <c r="E1219" s="2" t="s">
        <v>78</v>
      </c>
    </row>
    <row r="1220" spans="1:5">
      <c r="A1220" s="6">
        <v>15483</v>
      </c>
      <c r="B1220" s="3" t="s">
        <v>1071</v>
      </c>
      <c r="C1220" t="s">
        <v>14</v>
      </c>
      <c r="D1220" s="2">
        <v>118</v>
      </c>
      <c r="E1220" s="2" t="s">
        <v>78</v>
      </c>
    </row>
    <row r="1221" spans="1:5">
      <c r="A1221" s="6">
        <v>15489</v>
      </c>
      <c r="B1221" s="3" t="s">
        <v>1072</v>
      </c>
      <c r="C1221" s="3" t="s">
        <v>494</v>
      </c>
      <c r="D1221" s="2">
        <v>154</v>
      </c>
      <c r="E1221" s="2" t="s">
        <v>102</v>
      </c>
    </row>
    <row r="1222" spans="1:5">
      <c r="A1222" s="6">
        <v>15490</v>
      </c>
      <c r="B1222" s="3" t="s">
        <v>1073</v>
      </c>
      <c r="C1222" s="3" t="s">
        <v>0</v>
      </c>
      <c r="D1222" s="2">
        <v>156</v>
      </c>
      <c r="E1222" s="2" t="s">
        <v>102</v>
      </c>
    </row>
    <row r="1223" spans="1:5">
      <c r="A1223" s="6">
        <v>15492</v>
      </c>
      <c r="B1223" s="3" t="s">
        <v>1074</v>
      </c>
      <c r="C1223" s="3"/>
      <c r="D1223" s="2">
        <v>1</v>
      </c>
      <c r="E1223" s="2"/>
    </row>
    <row r="1224" spans="1:5">
      <c r="A1224" s="6">
        <v>15493</v>
      </c>
      <c r="B1224" s="3" t="s">
        <v>1075</v>
      </c>
      <c r="C1224" s="3" t="s">
        <v>494</v>
      </c>
      <c r="D1224" s="2">
        <v>154</v>
      </c>
      <c r="E1224" s="2" t="s">
        <v>102</v>
      </c>
    </row>
    <row r="1225" spans="1:5">
      <c r="A1225" s="6">
        <v>15496</v>
      </c>
      <c r="B1225" s="3" t="s">
        <v>1076</v>
      </c>
      <c r="C1225" s="3" t="s">
        <v>500</v>
      </c>
      <c r="D1225" s="2">
        <v>142</v>
      </c>
      <c r="E1225" s="2" t="s">
        <v>102</v>
      </c>
    </row>
    <row r="1226" spans="1:5">
      <c r="A1226" s="6">
        <v>15497</v>
      </c>
      <c r="B1226" s="3" t="s">
        <v>1077</v>
      </c>
      <c r="C1226" s="3" t="s">
        <v>500</v>
      </c>
      <c r="D1226" s="2">
        <v>142</v>
      </c>
      <c r="E1226" s="2" t="s">
        <v>102</v>
      </c>
    </row>
    <row r="1227" spans="1:5">
      <c r="A1227" s="6">
        <v>15500</v>
      </c>
      <c r="B1227" s="3" t="s">
        <v>1078</v>
      </c>
      <c r="C1227" s="3"/>
      <c r="D1227" s="2">
        <v>199</v>
      </c>
      <c r="E1227" s="2"/>
    </row>
    <row r="1228" spans="1:5">
      <c r="A1228" s="6">
        <v>15509</v>
      </c>
      <c r="B1228" s="3" t="s">
        <v>774</v>
      </c>
      <c r="C1228" t="s">
        <v>89</v>
      </c>
      <c r="D1228" s="2">
        <v>119</v>
      </c>
      <c r="E1228" s="2" t="s">
        <v>78</v>
      </c>
    </row>
    <row r="1229" spans="1:5">
      <c r="A1229" s="6">
        <v>15510</v>
      </c>
      <c r="B1229" s="3" t="s">
        <v>1079</v>
      </c>
      <c r="C1229" s="3" t="s">
        <v>469</v>
      </c>
      <c r="D1229" s="2">
        <v>140</v>
      </c>
      <c r="E1229" s="2" t="s">
        <v>102</v>
      </c>
    </row>
    <row r="1230" spans="1:5">
      <c r="A1230" s="6">
        <v>15511</v>
      </c>
      <c r="B1230" s="3" t="s">
        <v>1080</v>
      </c>
      <c r="C1230" s="3" t="s">
        <v>12</v>
      </c>
      <c r="D1230" s="2">
        <v>106</v>
      </c>
      <c r="E1230" s="2" t="s">
        <v>215</v>
      </c>
    </row>
    <row r="1231" spans="1:5">
      <c r="A1231" s="6">
        <v>15512</v>
      </c>
      <c r="B1231" s="3" t="s">
        <v>1081</v>
      </c>
      <c r="C1231" s="3" t="s">
        <v>101</v>
      </c>
      <c r="D1231" s="2">
        <v>146</v>
      </c>
      <c r="E1231" s="2" t="s">
        <v>102</v>
      </c>
    </row>
    <row r="1232" spans="1:5">
      <c r="A1232" s="6">
        <v>15513</v>
      </c>
      <c r="B1232" s="3" t="s">
        <v>1082</v>
      </c>
      <c r="C1232" s="3" t="s">
        <v>101</v>
      </c>
      <c r="D1232" s="2">
        <v>146</v>
      </c>
      <c r="E1232" s="2" t="s">
        <v>102</v>
      </c>
    </row>
    <row r="1233" spans="1:5">
      <c r="A1233" s="6">
        <v>15514</v>
      </c>
      <c r="B1233" s="3" t="s">
        <v>1083</v>
      </c>
      <c r="C1233" s="3" t="s">
        <v>101</v>
      </c>
      <c r="D1233" s="2">
        <v>146</v>
      </c>
      <c r="E1233" s="2" t="s">
        <v>102</v>
      </c>
    </row>
    <row r="1234" spans="1:5">
      <c r="A1234" s="6">
        <v>15515</v>
      </c>
      <c r="B1234" s="3" t="s">
        <v>1084</v>
      </c>
      <c r="C1234" s="3" t="s">
        <v>147</v>
      </c>
      <c r="D1234" s="2">
        <v>125</v>
      </c>
      <c r="E1234" s="2" t="s">
        <v>148</v>
      </c>
    </row>
    <row r="1235" spans="1:5">
      <c r="A1235" s="6">
        <v>15521</v>
      </c>
      <c r="B1235" s="3" t="s">
        <v>1085</v>
      </c>
      <c r="C1235" s="3" t="s">
        <v>263</v>
      </c>
      <c r="D1235" s="2">
        <v>108</v>
      </c>
      <c r="E1235" s="2" t="s">
        <v>215</v>
      </c>
    </row>
    <row r="1236" spans="1:5">
      <c r="A1236" s="6">
        <v>15522</v>
      </c>
      <c r="B1236" s="3" t="s">
        <v>1086</v>
      </c>
      <c r="C1236" t="s">
        <v>77</v>
      </c>
      <c r="D1236" s="2">
        <v>121</v>
      </c>
      <c r="E1236" s="2" t="s">
        <v>78</v>
      </c>
    </row>
    <row r="1237" spans="1:5">
      <c r="A1237" s="6">
        <v>15523</v>
      </c>
      <c r="B1237" s="3" t="s">
        <v>1087</v>
      </c>
      <c r="C1237" s="3" t="s">
        <v>288</v>
      </c>
      <c r="D1237" s="2">
        <v>104</v>
      </c>
      <c r="E1237" s="2" t="s">
        <v>215</v>
      </c>
    </row>
    <row r="1238" spans="1:5">
      <c r="A1238" s="6">
        <v>15524</v>
      </c>
      <c r="B1238" s="3" t="s">
        <v>749</v>
      </c>
      <c r="C1238" s="7" t="s">
        <v>113</v>
      </c>
      <c r="D1238" s="2">
        <v>149</v>
      </c>
      <c r="E1238" s="2" t="s">
        <v>78</v>
      </c>
    </row>
    <row r="1239" spans="1:5">
      <c r="A1239" s="6">
        <v>15525</v>
      </c>
      <c r="B1239" s="3" t="s">
        <v>1088</v>
      </c>
      <c r="C1239" s="3" t="s">
        <v>101</v>
      </c>
      <c r="D1239" s="2">
        <v>146</v>
      </c>
      <c r="E1239" s="2" t="s">
        <v>102</v>
      </c>
    </row>
    <row r="1240" spans="1:5">
      <c r="A1240" s="6">
        <v>15526</v>
      </c>
      <c r="B1240" s="3" t="s">
        <v>1089</v>
      </c>
      <c r="C1240" s="3" t="s">
        <v>17</v>
      </c>
      <c r="D1240" s="2">
        <v>138</v>
      </c>
      <c r="E1240" s="2" t="s">
        <v>148</v>
      </c>
    </row>
    <row r="1241" spans="1:5">
      <c r="A1241" s="6">
        <v>15527</v>
      </c>
      <c r="B1241" s="3" t="s">
        <v>1090</v>
      </c>
      <c r="C1241" s="3"/>
      <c r="D1241" s="2">
        <v>199</v>
      </c>
      <c r="E1241" s="2"/>
    </row>
    <row r="1242" spans="1:5">
      <c r="A1242" s="6">
        <v>15529</v>
      </c>
      <c r="B1242" s="3" t="s">
        <v>1334</v>
      </c>
      <c r="C1242" s="3" t="s">
        <v>13</v>
      </c>
      <c r="D1242" s="2">
        <v>113</v>
      </c>
      <c r="E1242" s="2" t="s">
        <v>215</v>
      </c>
    </row>
    <row r="1243" spans="1:5">
      <c r="A1243" s="6">
        <v>15530</v>
      </c>
      <c r="B1243" s="3" t="s">
        <v>1091</v>
      </c>
      <c r="C1243" t="s">
        <v>14</v>
      </c>
      <c r="D1243" s="2">
        <v>118</v>
      </c>
      <c r="E1243" s="2" t="s">
        <v>78</v>
      </c>
    </row>
    <row r="1244" spans="1:5">
      <c r="A1244" s="6">
        <v>15531</v>
      </c>
      <c r="B1244" s="3" t="s">
        <v>1092</v>
      </c>
      <c r="C1244" t="s">
        <v>14</v>
      </c>
      <c r="D1244" s="2">
        <v>118</v>
      </c>
      <c r="E1244" s="2" t="s">
        <v>78</v>
      </c>
    </row>
    <row r="1245" spans="1:5">
      <c r="A1245" s="6">
        <v>15532</v>
      </c>
      <c r="B1245" s="3" t="s">
        <v>1093</v>
      </c>
      <c r="C1245" s="3" t="s">
        <v>351</v>
      </c>
      <c r="D1245" s="2">
        <v>124</v>
      </c>
      <c r="E1245" s="2" t="s">
        <v>148</v>
      </c>
    </row>
    <row r="1246" spans="1:5">
      <c r="A1246" s="6">
        <v>15533</v>
      </c>
      <c r="B1246" s="3" t="s">
        <v>1312</v>
      </c>
      <c r="C1246" s="3" t="s">
        <v>500</v>
      </c>
      <c r="D1246" s="2">
        <v>142</v>
      </c>
      <c r="E1246" s="2" t="s">
        <v>102</v>
      </c>
    </row>
    <row r="1247" spans="1:5">
      <c r="A1247" s="6">
        <v>15534</v>
      </c>
      <c r="B1247" s="3" t="s">
        <v>1094</v>
      </c>
      <c r="C1247" s="7" t="s">
        <v>113</v>
      </c>
      <c r="D1247" s="2">
        <v>149</v>
      </c>
      <c r="E1247" s="2" t="s">
        <v>78</v>
      </c>
    </row>
    <row r="1248" spans="1:5">
      <c r="A1248" s="6">
        <v>15539</v>
      </c>
      <c r="B1248" s="3" t="s">
        <v>1095</v>
      </c>
      <c r="C1248" s="3" t="s">
        <v>248</v>
      </c>
      <c r="D1248" s="2">
        <v>103</v>
      </c>
      <c r="E1248" s="2" t="s">
        <v>215</v>
      </c>
    </row>
    <row r="1249" spans="1:5">
      <c r="A1249" s="6">
        <v>15541</v>
      </c>
      <c r="B1249" s="3" t="s">
        <v>1096</v>
      </c>
      <c r="C1249" t="s">
        <v>89</v>
      </c>
      <c r="D1249" s="2">
        <v>119</v>
      </c>
      <c r="E1249" s="2" t="s">
        <v>78</v>
      </c>
    </row>
    <row r="1250" spans="1:5">
      <c r="A1250" s="6">
        <v>15542</v>
      </c>
      <c r="B1250" s="3" t="s">
        <v>1097</v>
      </c>
      <c r="C1250" s="3" t="s">
        <v>494</v>
      </c>
      <c r="D1250" s="2">
        <v>154</v>
      </c>
      <c r="E1250" s="2" t="s">
        <v>102</v>
      </c>
    </row>
    <row r="1251" spans="1:5">
      <c r="A1251" s="6">
        <v>15544</v>
      </c>
      <c r="B1251" s="3" t="s">
        <v>1098</v>
      </c>
      <c r="C1251" s="3" t="s">
        <v>469</v>
      </c>
      <c r="D1251" s="2">
        <v>140</v>
      </c>
      <c r="E1251" s="2" t="s">
        <v>102</v>
      </c>
    </row>
    <row r="1252" spans="1:5">
      <c r="A1252" s="6">
        <v>15546</v>
      </c>
      <c r="B1252" s="3" t="s">
        <v>1099</v>
      </c>
      <c r="C1252" s="3" t="s">
        <v>214</v>
      </c>
      <c r="D1252" s="2">
        <v>110</v>
      </c>
      <c r="E1252" s="2" t="s">
        <v>215</v>
      </c>
    </row>
    <row r="1253" spans="1:5">
      <c r="A1253" s="6">
        <v>15547</v>
      </c>
      <c r="B1253" s="3" t="s">
        <v>1100</v>
      </c>
      <c r="C1253" s="3" t="s">
        <v>12</v>
      </c>
      <c r="D1253" s="2">
        <v>106</v>
      </c>
      <c r="E1253" s="2" t="s">
        <v>215</v>
      </c>
    </row>
    <row r="1254" spans="1:5">
      <c r="A1254" s="6">
        <v>15548</v>
      </c>
      <c r="B1254" s="3" t="s">
        <v>1101</v>
      </c>
      <c r="C1254" s="3" t="s">
        <v>494</v>
      </c>
      <c r="D1254" s="2">
        <v>154</v>
      </c>
      <c r="E1254" s="2" t="s">
        <v>102</v>
      </c>
    </row>
    <row r="1255" spans="1:5">
      <c r="A1255" s="6">
        <v>15549</v>
      </c>
      <c r="B1255" s="3" t="s">
        <v>1329</v>
      </c>
      <c r="C1255" s="3" t="s">
        <v>243</v>
      </c>
      <c r="D1255" s="2">
        <v>102</v>
      </c>
      <c r="E1255" s="2" t="s">
        <v>215</v>
      </c>
    </row>
    <row r="1256" spans="1:5">
      <c r="A1256" s="6">
        <v>15551</v>
      </c>
      <c r="B1256" s="3" t="s">
        <v>1102</v>
      </c>
      <c r="C1256" s="3" t="s">
        <v>263</v>
      </c>
      <c r="D1256" s="2">
        <v>108</v>
      </c>
      <c r="E1256" s="2" t="s">
        <v>215</v>
      </c>
    </row>
    <row r="1257" spans="1:5">
      <c r="A1257" s="6">
        <v>15555</v>
      </c>
      <c r="B1257" s="7" t="s">
        <v>1309</v>
      </c>
      <c r="C1257" s="3" t="s">
        <v>349</v>
      </c>
      <c r="D1257" s="2">
        <v>133</v>
      </c>
      <c r="E1257" s="2" t="s">
        <v>148</v>
      </c>
    </row>
    <row r="1258" spans="1:5">
      <c r="A1258" s="6">
        <v>15558</v>
      </c>
      <c r="B1258" s="3" t="s">
        <v>1103</v>
      </c>
      <c r="C1258" s="3" t="s">
        <v>200</v>
      </c>
      <c r="D1258" s="2">
        <v>114</v>
      </c>
      <c r="E1258" s="2" t="s">
        <v>78</v>
      </c>
    </row>
    <row r="1259" spans="1:5">
      <c r="A1259" s="6">
        <v>15562</v>
      </c>
      <c r="B1259" s="3" t="s">
        <v>1104</v>
      </c>
      <c r="C1259" s="3" t="s">
        <v>343</v>
      </c>
      <c r="D1259" s="2">
        <v>123</v>
      </c>
      <c r="E1259" s="2" t="s">
        <v>148</v>
      </c>
    </row>
    <row r="1260" spans="1:5">
      <c r="A1260" s="6">
        <v>15564</v>
      </c>
      <c r="B1260" s="3" t="s">
        <v>1105</v>
      </c>
      <c r="C1260" s="3" t="s">
        <v>500</v>
      </c>
      <c r="D1260" s="2">
        <v>142</v>
      </c>
      <c r="E1260" s="2" t="s">
        <v>102</v>
      </c>
    </row>
    <row r="1261" spans="1:5">
      <c r="A1261" s="6">
        <v>15568</v>
      </c>
      <c r="B1261" s="3" t="s">
        <v>1106</v>
      </c>
      <c r="C1261" s="3" t="s">
        <v>500</v>
      </c>
      <c r="D1261" s="2">
        <v>142</v>
      </c>
      <c r="E1261" s="2" t="s">
        <v>102</v>
      </c>
    </row>
    <row r="1262" spans="1:5">
      <c r="A1262" s="6">
        <v>15569</v>
      </c>
      <c r="B1262" s="3" t="s">
        <v>1107</v>
      </c>
      <c r="C1262" t="s">
        <v>89</v>
      </c>
      <c r="D1262" s="2">
        <v>119</v>
      </c>
      <c r="E1262" s="2" t="s">
        <v>78</v>
      </c>
    </row>
    <row r="1263" spans="1:5">
      <c r="A1263" s="6">
        <v>15570</v>
      </c>
      <c r="B1263" s="3" t="s">
        <v>1108</v>
      </c>
      <c r="C1263" s="3"/>
      <c r="D1263" s="2">
        <v>199</v>
      </c>
      <c r="E1263" s="2"/>
    </row>
    <row r="1264" spans="1:5">
      <c r="A1264" s="6">
        <v>15571</v>
      </c>
      <c r="B1264" s="3" t="s">
        <v>1109</v>
      </c>
      <c r="C1264" t="s">
        <v>89</v>
      </c>
      <c r="D1264" s="2">
        <v>119</v>
      </c>
      <c r="E1264" s="2" t="s">
        <v>78</v>
      </c>
    </row>
    <row r="1265" spans="1:5">
      <c r="A1265" s="6">
        <v>15573</v>
      </c>
      <c r="B1265" s="3" t="s">
        <v>1110</v>
      </c>
      <c r="C1265" s="3" t="s">
        <v>469</v>
      </c>
      <c r="D1265" s="2">
        <v>140</v>
      </c>
      <c r="E1265" s="2" t="s">
        <v>102</v>
      </c>
    </row>
    <row r="1266" spans="1:5">
      <c r="A1266" s="6">
        <v>15574</v>
      </c>
      <c r="B1266" s="3" t="s">
        <v>1111</v>
      </c>
      <c r="C1266" s="3" t="s">
        <v>223</v>
      </c>
      <c r="D1266" s="2">
        <v>115</v>
      </c>
      <c r="E1266" s="2" t="s">
        <v>215</v>
      </c>
    </row>
    <row r="1267" spans="1:5">
      <c r="A1267" s="6">
        <v>15576</v>
      </c>
      <c r="B1267" s="3" t="s">
        <v>1112</v>
      </c>
      <c r="C1267" s="7" t="s">
        <v>113</v>
      </c>
      <c r="D1267" s="2">
        <v>149</v>
      </c>
      <c r="E1267" s="2" t="s">
        <v>78</v>
      </c>
    </row>
    <row r="1268" spans="1:5">
      <c r="A1268" s="6">
        <v>15577</v>
      </c>
      <c r="B1268" s="3" t="s">
        <v>1113</v>
      </c>
      <c r="C1268" s="7" t="s">
        <v>113</v>
      </c>
      <c r="D1268" s="2">
        <v>149</v>
      </c>
      <c r="E1268" s="2" t="s">
        <v>78</v>
      </c>
    </row>
    <row r="1269" spans="1:5">
      <c r="A1269" s="6">
        <v>15578</v>
      </c>
      <c r="B1269" s="3" t="s">
        <v>1114</v>
      </c>
      <c r="C1269" s="3" t="s">
        <v>157</v>
      </c>
      <c r="D1269" s="2">
        <v>120</v>
      </c>
      <c r="E1269" s="2" t="s">
        <v>78</v>
      </c>
    </row>
    <row r="1270" spans="1:5">
      <c r="A1270" s="6">
        <v>15579</v>
      </c>
      <c r="B1270" s="3" t="s">
        <v>809</v>
      </c>
      <c r="C1270" s="3" t="s">
        <v>288</v>
      </c>
      <c r="D1270" s="2">
        <v>104</v>
      </c>
      <c r="E1270" s="2" t="s">
        <v>215</v>
      </c>
    </row>
    <row r="1271" spans="1:5">
      <c r="A1271" s="6">
        <v>15580</v>
      </c>
      <c r="B1271" s="3" t="s">
        <v>1115</v>
      </c>
      <c r="C1271" s="3" t="s">
        <v>17</v>
      </c>
      <c r="D1271" s="2">
        <v>138</v>
      </c>
      <c r="E1271" s="2" t="s">
        <v>148</v>
      </c>
    </row>
    <row r="1272" spans="1:5">
      <c r="A1272" s="6">
        <v>15581</v>
      </c>
      <c r="B1272" s="3" t="s">
        <v>1116</v>
      </c>
      <c r="C1272" s="3" t="s">
        <v>349</v>
      </c>
      <c r="D1272" s="2">
        <v>133</v>
      </c>
      <c r="E1272" s="2" t="s">
        <v>148</v>
      </c>
    </row>
    <row r="1273" spans="1:5">
      <c r="A1273" s="6">
        <v>15582</v>
      </c>
      <c r="B1273" s="3" t="s">
        <v>1117</v>
      </c>
      <c r="C1273" s="3" t="s">
        <v>15</v>
      </c>
      <c r="D1273" s="2">
        <v>132</v>
      </c>
      <c r="E1273" s="2" t="s">
        <v>148</v>
      </c>
    </row>
    <row r="1274" spans="1:5">
      <c r="A1274" s="6">
        <v>15584</v>
      </c>
      <c r="B1274" s="3" t="s">
        <v>1118</v>
      </c>
      <c r="C1274" t="s">
        <v>14</v>
      </c>
      <c r="D1274" s="2">
        <v>118</v>
      </c>
      <c r="E1274" s="2" t="s">
        <v>78</v>
      </c>
    </row>
    <row r="1275" spans="1:5">
      <c r="A1275" s="6">
        <v>15585</v>
      </c>
      <c r="B1275" s="3" t="s">
        <v>1119</v>
      </c>
      <c r="C1275" s="3" t="s">
        <v>16</v>
      </c>
      <c r="D1275" s="2">
        <v>136</v>
      </c>
      <c r="E1275" s="2" t="s">
        <v>148</v>
      </c>
    </row>
    <row r="1276" spans="1:5">
      <c r="A1276" s="6">
        <v>15586</v>
      </c>
      <c r="B1276" s="3" t="s">
        <v>1120</v>
      </c>
      <c r="C1276" s="3" t="s">
        <v>18</v>
      </c>
      <c r="D1276" s="2">
        <v>155</v>
      </c>
      <c r="E1276" s="2" t="s">
        <v>102</v>
      </c>
    </row>
    <row r="1277" spans="1:5">
      <c r="A1277" s="6">
        <v>15587</v>
      </c>
      <c r="B1277" s="3" t="s">
        <v>1121</v>
      </c>
      <c r="C1277" s="3"/>
      <c r="D1277" s="2">
        <v>5</v>
      </c>
      <c r="E1277" s="2"/>
    </row>
    <row r="1278" spans="1:5">
      <c r="A1278" s="6">
        <v>15589</v>
      </c>
      <c r="B1278" s="3" t="s">
        <v>1122</v>
      </c>
      <c r="C1278" t="s">
        <v>7</v>
      </c>
      <c r="D1278" s="2">
        <v>128</v>
      </c>
      <c r="E1278" s="2" t="s">
        <v>78</v>
      </c>
    </row>
    <row r="1279" spans="1:5">
      <c r="A1279" s="6">
        <v>15591</v>
      </c>
      <c r="B1279" s="3" t="s">
        <v>1123</v>
      </c>
      <c r="C1279" s="3" t="s">
        <v>500</v>
      </c>
      <c r="D1279" s="2">
        <v>142</v>
      </c>
      <c r="E1279" s="2" t="s">
        <v>102</v>
      </c>
    </row>
    <row r="1280" spans="1:5">
      <c r="A1280" s="6">
        <v>15592</v>
      </c>
      <c r="B1280" s="3" t="s">
        <v>1124</v>
      </c>
      <c r="C1280" t="s">
        <v>14</v>
      </c>
      <c r="D1280" s="2">
        <v>118</v>
      </c>
      <c r="E1280" s="2" t="s">
        <v>78</v>
      </c>
    </row>
    <row r="1281" spans="1:5">
      <c r="A1281" s="6">
        <v>15593</v>
      </c>
      <c r="B1281" s="3" t="s">
        <v>1125</v>
      </c>
      <c r="C1281" s="3" t="s">
        <v>12</v>
      </c>
      <c r="D1281" s="2">
        <v>106</v>
      </c>
      <c r="E1281" s="2" t="s">
        <v>215</v>
      </c>
    </row>
    <row r="1282" spans="1:5">
      <c r="A1282" s="6">
        <v>15594</v>
      </c>
      <c r="B1282" s="3" t="s">
        <v>1126</v>
      </c>
      <c r="C1282" s="3" t="s">
        <v>343</v>
      </c>
      <c r="D1282" s="2">
        <v>123</v>
      </c>
      <c r="E1282" s="2" t="s">
        <v>148</v>
      </c>
    </row>
    <row r="1283" spans="1:5">
      <c r="A1283" s="6">
        <v>15595</v>
      </c>
      <c r="B1283" s="3" t="s">
        <v>1127</v>
      </c>
      <c r="C1283" s="3" t="s">
        <v>263</v>
      </c>
      <c r="D1283" s="2">
        <v>108</v>
      </c>
      <c r="E1283" s="2" t="s">
        <v>215</v>
      </c>
    </row>
    <row r="1284" spans="1:5">
      <c r="A1284" s="6">
        <v>15596</v>
      </c>
      <c r="B1284" s="3" t="s">
        <v>1128</v>
      </c>
      <c r="C1284" s="3" t="s">
        <v>28</v>
      </c>
      <c r="D1284" s="2">
        <v>150</v>
      </c>
      <c r="E1284" s="2" t="s">
        <v>78</v>
      </c>
    </row>
    <row r="1285" spans="1:5">
      <c r="A1285" s="6">
        <v>15598</v>
      </c>
      <c r="B1285" s="3" t="s">
        <v>1129</v>
      </c>
      <c r="C1285" s="3" t="s">
        <v>101</v>
      </c>
      <c r="D1285" s="2">
        <v>146</v>
      </c>
      <c r="E1285" s="2" t="s">
        <v>102</v>
      </c>
    </row>
    <row r="1286" spans="1:5">
      <c r="A1286" s="6">
        <v>15599</v>
      </c>
      <c r="B1286" s="3" t="s">
        <v>1130</v>
      </c>
      <c r="C1286" s="3" t="s">
        <v>494</v>
      </c>
      <c r="D1286" s="2">
        <v>154</v>
      </c>
      <c r="E1286" s="2" t="s">
        <v>102</v>
      </c>
    </row>
    <row r="1287" spans="1:5">
      <c r="A1287" s="6">
        <v>15601</v>
      </c>
      <c r="B1287" s="3" t="s">
        <v>1131</v>
      </c>
      <c r="C1287" s="3" t="s">
        <v>200</v>
      </c>
      <c r="D1287" s="2">
        <v>114</v>
      </c>
      <c r="E1287" s="2" t="s">
        <v>78</v>
      </c>
    </row>
    <row r="1288" spans="1:5">
      <c r="A1288" s="6">
        <v>15602</v>
      </c>
      <c r="B1288" s="3" t="s">
        <v>1132</v>
      </c>
      <c r="C1288" s="7" t="s">
        <v>113</v>
      </c>
      <c r="D1288" s="2">
        <v>149</v>
      </c>
      <c r="E1288" s="2" t="s">
        <v>78</v>
      </c>
    </row>
    <row r="1289" spans="1:5">
      <c r="A1289" s="6">
        <v>15603</v>
      </c>
      <c r="B1289" s="3" t="s">
        <v>1133</v>
      </c>
      <c r="C1289" t="s">
        <v>7</v>
      </c>
      <c r="D1289" s="2">
        <v>128</v>
      </c>
      <c r="E1289" s="2" t="s">
        <v>78</v>
      </c>
    </row>
    <row r="1290" spans="1:5">
      <c r="A1290" s="6">
        <v>15604</v>
      </c>
      <c r="B1290" s="3" t="s">
        <v>1134</v>
      </c>
      <c r="C1290" s="3" t="s">
        <v>500</v>
      </c>
      <c r="D1290" s="2">
        <v>142</v>
      </c>
      <c r="E1290" s="2" t="s">
        <v>102</v>
      </c>
    </row>
    <row r="1291" spans="1:5">
      <c r="A1291" s="6">
        <v>15606</v>
      </c>
      <c r="B1291" s="3" t="s">
        <v>1135</v>
      </c>
      <c r="C1291" s="3" t="s">
        <v>101</v>
      </c>
      <c r="D1291" s="2">
        <v>146</v>
      </c>
      <c r="E1291" s="2" t="s">
        <v>102</v>
      </c>
    </row>
    <row r="1292" spans="1:5">
      <c r="A1292" s="6">
        <v>15608</v>
      </c>
      <c r="B1292" s="3" t="s">
        <v>1136</v>
      </c>
      <c r="C1292" s="3" t="s">
        <v>101</v>
      </c>
      <c r="D1292" s="2">
        <v>146</v>
      </c>
      <c r="E1292" s="2" t="s">
        <v>102</v>
      </c>
    </row>
    <row r="1293" spans="1:5">
      <c r="A1293" s="6">
        <v>15609</v>
      </c>
      <c r="B1293" s="3" t="s">
        <v>564</v>
      </c>
      <c r="C1293" s="3" t="s">
        <v>101</v>
      </c>
      <c r="D1293" s="2">
        <v>146</v>
      </c>
      <c r="E1293" s="2" t="s">
        <v>102</v>
      </c>
    </row>
    <row r="1294" spans="1:5">
      <c r="A1294" s="6">
        <v>15610</v>
      </c>
      <c r="B1294" s="3" t="s">
        <v>1137</v>
      </c>
      <c r="C1294" s="3" t="s">
        <v>18</v>
      </c>
      <c r="D1294" s="2">
        <v>155</v>
      </c>
      <c r="E1294" s="2" t="s">
        <v>102</v>
      </c>
    </row>
    <row r="1295" spans="1:5">
      <c r="A1295" s="6">
        <v>15612</v>
      </c>
      <c r="B1295" s="3" t="s">
        <v>1138</v>
      </c>
      <c r="C1295" s="3" t="s">
        <v>469</v>
      </c>
      <c r="D1295" s="2">
        <v>140</v>
      </c>
      <c r="E1295" s="2" t="s">
        <v>102</v>
      </c>
    </row>
    <row r="1296" spans="1:5">
      <c r="A1296" s="6">
        <v>15613</v>
      </c>
      <c r="B1296" s="3" t="s">
        <v>1139</v>
      </c>
      <c r="C1296" s="3" t="s">
        <v>157</v>
      </c>
      <c r="D1296" s="2">
        <v>120</v>
      </c>
      <c r="E1296" s="2" t="s">
        <v>78</v>
      </c>
    </row>
    <row r="1297" spans="1:5">
      <c r="A1297" s="6">
        <v>15614</v>
      </c>
      <c r="B1297" s="3" t="s">
        <v>1140</v>
      </c>
      <c r="C1297" s="3" t="s">
        <v>469</v>
      </c>
      <c r="D1297" s="2">
        <v>140</v>
      </c>
      <c r="E1297" s="2" t="s">
        <v>102</v>
      </c>
    </row>
    <row r="1298" spans="1:5">
      <c r="A1298" s="6">
        <v>15615</v>
      </c>
      <c r="B1298" s="3" t="s">
        <v>1141</v>
      </c>
      <c r="C1298" s="3" t="s">
        <v>157</v>
      </c>
      <c r="D1298" s="2">
        <v>120</v>
      </c>
      <c r="E1298" s="2" t="s">
        <v>78</v>
      </c>
    </row>
    <row r="1299" spans="1:5">
      <c r="A1299" s="6">
        <v>15618</v>
      </c>
      <c r="B1299" s="3" t="s">
        <v>1026</v>
      </c>
      <c r="C1299" s="3" t="s">
        <v>263</v>
      </c>
      <c r="D1299" s="2">
        <v>108</v>
      </c>
      <c r="E1299" s="2" t="s">
        <v>215</v>
      </c>
    </row>
    <row r="1300" spans="1:5">
      <c r="A1300" s="6">
        <v>15620</v>
      </c>
      <c r="B1300" s="3" t="s">
        <v>1142</v>
      </c>
      <c r="C1300" t="s">
        <v>77</v>
      </c>
      <c r="D1300" s="2">
        <v>121</v>
      </c>
      <c r="E1300" s="2" t="s">
        <v>78</v>
      </c>
    </row>
    <row r="1301" spans="1:5">
      <c r="A1301" s="6">
        <v>15621</v>
      </c>
      <c r="B1301" s="3" t="s">
        <v>1143</v>
      </c>
      <c r="C1301" t="s">
        <v>77</v>
      </c>
      <c r="D1301" s="2">
        <v>121</v>
      </c>
      <c r="E1301" s="2" t="s">
        <v>78</v>
      </c>
    </row>
    <row r="1302" spans="1:5">
      <c r="A1302" s="6">
        <v>15622</v>
      </c>
      <c r="B1302" s="3" t="s">
        <v>1144</v>
      </c>
      <c r="C1302" s="3" t="s">
        <v>508</v>
      </c>
      <c r="D1302" s="2">
        <v>157</v>
      </c>
      <c r="E1302" s="2" t="s">
        <v>102</v>
      </c>
    </row>
    <row r="1303" spans="1:5">
      <c r="A1303" s="6">
        <v>15623</v>
      </c>
      <c r="B1303" s="3" t="s">
        <v>1145</v>
      </c>
      <c r="C1303" s="3" t="s">
        <v>243</v>
      </c>
      <c r="D1303" s="2">
        <v>102</v>
      </c>
      <c r="E1303" s="2" t="s">
        <v>215</v>
      </c>
    </row>
    <row r="1304" spans="1:5">
      <c r="A1304" s="6">
        <v>15624</v>
      </c>
      <c r="B1304" s="3" t="s">
        <v>1229</v>
      </c>
      <c r="C1304" s="3" t="s">
        <v>508</v>
      </c>
      <c r="D1304" s="2">
        <v>157</v>
      </c>
      <c r="E1304" s="2" t="s">
        <v>102</v>
      </c>
    </row>
    <row r="1305" spans="1:5">
      <c r="A1305" s="6">
        <v>15626</v>
      </c>
      <c r="B1305" s="3" t="s">
        <v>1146</v>
      </c>
      <c r="C1305" s="3" t="s">
        <v>500</v>
      </c>
      <c r="D1305" s="2">
        <v>142</v>
      </c>
      <c r="E1305" s="2" t="s">
        <v>102</v>
      </c>
    </row>
    <row r="1306" spans="1:5">
      <c r="A1306" s="6">
        <v>15627</v>
      </c>
      <c r="B1306" s="3" t="s">
        <v>1147</v>
      </c>
      <c r="C1306" s="3" t="s">
        <v>500</v>
      </c>
      <c r="D1306" s="2">
        <v>142</v>
      </c>
      <c r="E1306" s="2" t="s">
        <v>102</v>
      </c>
    </row>
    <row r="1307" spans="1:5">
      <c r="A1307" s="6">
        <v>15629</v>
      </c>
      <c r="B1307" s="3" t="s">
        <v>1148</v>
      </c>
      <c r="C1307" s="3"/>
      <c r="D1307" s="2">
        <v>4</v>
      </c>
      <c r="E1307" s="2"/>
    </row>
    <row r="1308" spans="1:5">
      <c r="A1308" s="6">
        <v>15630</v>
      </c>
      <c r="B1308" s="3" t="s">
        <v>1149</v>
      </c>
      <c r="C1308" t="s">
        <v>77</v>
      </c>
      <c r="D1308" s="2">
        <v>121</v>
      </c>
      <c r="E1308" s="2" t="s">
        <v>78</v>
      </c>
    </row>
    <row r="1309" spans="1:5">
      <c r="A1309" s="6">
        <v>15631</v>
      </c>
      <c r="B1309" s="3" t="s">
        <v>1150</v>
      </c>
      <c r="C1309" s="3" t="s">
        <v>500</v>
      </c>
      <c r="D1309" s="2">
        <v>142</v>
      </c>
      <c r="E1309" s="2" t="s">
        <v>102</v>
      </c>
    </row>
    <row r="1310" spans="1:5">
      <c r="A1310" s="6">
        <v>15632</v>
      </c>
      <c r="B1310" s="3" t="s">
        <v>1151</v>
      </c>
      <c r="C1310" s="3" t="s">
        <v>500</v>
      </c>
      <c r="D1310" s="2">
        <v>142</v>
      </c>
      <c r="E1310" s="2" t="s">
        <v>102</v>
      </c>
    </row>
    <row r="1311" spans="1:5">
      <c r="A1311" s="6">
        <v>15633</v>
      </c>
      <c r="B1311" s="3" t="s">
        <v>1152</v>
      </c>
      <c r="C1311" s="3" t="s">
        <v>214</v>
      </c>
      <c r="D1311" s="2">
        <v>110</v>
      </c>
      <c r="E1311" s="2" t="s">
        <v>215</v>
      </c>
    </row>
    <row r="1312" spans="1:5">
      <c r="A1312" s="6">
        <v>15634</v>
      </c>
      <c r="B1312" s="3" t="s">
        <v>1153</v>
      </c>
      <c r="C1312" s="3" t="s">
        <v>494</v>
      </c>
      <c r="D1312" s="2">
        <v>154</v>
      </c>
      <c r="E1312" s="2" t="s">
        <v>102</v>
      </c>
    </row>
    <row r="1313" spans="1:5">
      <c r="A1313" s="6">
        <v>15635</v>
      </c>
      <c r="B1313" s="3" t="s">
        <v>1154</v>
      </c>
      <c r="C1313" s="3" t="s">
        <v>214</v>
      </c>
      <c r="D1313" s="2">
        <v>110</v>
      </c>
      <c r="E1313" s="2" t="s">
        <v>215</v>
      </c>
    </row>
    <row r="1314" spans="1:5">
      <c r="A1314" s="6">
        <v>15636</v>
      </c>
      <c r="B1314" s="3" t="s">
        <v>1155</v>
      </c>
      <c r="C1314" s="3" t="s">
        <v>500</v>
      </c>
      <c r="D1314" s="2">
        <v>142</v>
      </c>
      <c r="E1314" s="2" t="s">
        <v>102</v>
      </c>
    </row>
    <row r="1315" spans="1:5">
      <c r="A1315" s="6">
        <v>15637</v>
      </c>
      <c r="B1315" s="3" t="s">
        <v>1156</v>
      </c>
      <c r="C1315" s="3" t="s">
        <v>16</v>
      </c>
      <c r="D1315" s="2">
        <v>136</v>
      </c>
      <c r="E1315" s="2" t="s">
        <v>148</v>
      </c>
    </row>
    <row r="1316" spans="1:5">
      <c r="A1316" s="6">
        <v>15638</v>
      </c>
      <c r="B1316" s="3" t="s">
        <v>1157</v>
      </c>
      <c r="C1316" s="3" t="s">
        <v>500</v>
      </c>
      <c r="D1316" s="2">
        <v>142</v>
      </c>
      <c r="E1316" s="2" t="s">
        <v>102</v>
      </c>
    </row>
    <row r="1317" spans="1:5">
      <c r="A1317" s="6">
        <v>15639</v>
      </c>
      <c r="B1317" s="3" t="s">
        <v>1158</v>
      </c>
      <c r="C1317" s="3" t="s">
        <v>349</v>
      </c>
      <c r="D1317" s="2">
        <v>133</v>
      </c>
      <c r="E1317" s="2" t="s">
        <v>148</v>
      </c>
    </row>
    <row r="1318" spans="1:5">
      <c r="A1318" s="6">
        <v>15640</v>
      </c>
      <c r="B1318" s="3" t="s">
        <v>1159</v>
      </c>
      <c r="C1318" s="3" t="s">
        <v>200</v>
      </c>
      <c r="D1318" s="2">
        <v>114</v>
      </c>
      <c r="E1318" s="2" t="s">
        <v>78</v>
      </c>
    </row>
    <row r="1319" spans="1:5">
      <c r="A1319" s="6">
        <v>15641</v>
      </c>
      <c r="B1319" s="3" t="s">
        <v>1160</v>
      </c>
      <c r="C1319" s="7" t="s">
        <v>113</v>
      </c>
      <c r="D1319" s="2">
        <v>149</v>
      </c>
      <c r="E1319" s="2" t="s">
        <v>78</v>
      </c>
    </row>
    <row r="1320" spans="1:5">
      <c r="A1320" s="6">
        <v>15642</v>
      </c>
      <c r="B1320" s="3" t="s">
        <v>173</v>
      </c>
      <c r="C1320" t="s">
        <v>77</v>
      </c>
      <c r="D1320" s="2">
        <v>121</v>
      </c>
      <c r="E1320" s="2" t="s">
        <v>78</v>
      </c>
    </row>
    <row r="1321" spans="1:5">
      <c r="A1321" s="6">
        <v>15643</v>
      </c>
      <c r="B1321" s="3" t="s">
        <v>1161</v>
      </c>
      <c r="C1321" s="3" t="s">
        <v>101</v>
      </c>
      <c r="D1321" s="2">
        <v>146</v>
      </c>
      <c r="E1321" s="2" t="s">
        <v>102</v>
      </c>
    </row>
    <row r="1322" spans="1:5">
      <c r="A1322" s="6">
        <v>15644</v>
      </c>
      <c r="B1322" s="3" t="s">
        <v>1162</v>
      </c>
      <c r="C1322" s="3" t="s">
        <v>17</v>
      </c>
      <c r="D1322" s="2">
        <v>138</v>
      </c>
      <c r="E1322" s="2" t="s">
        <v>148</v>
      </c>
    </row>
    <row r="1323" spans="1:5">
      <c r="A1323" s="6">
        <v>15645</v>
      </c>
      <c r="B1323" s="3" t="s">
        <v>1163</v>
      </c>
      <c r="C1323" t="s">
        <v>14</v>
      </c>
      <c r="D1323" s="2">
        <v>118</v>
      </c>
      <c r="E1323" s="2" t="s">
        <v>78</v>
      </c>
    </row>
    <row r="1324" spans="1:5">
      <c r="A1324" s="6">
        <v>15646</v>
      </c>
      <c r="B1324" s="3" t="s">
        <v>1164</v>
      </c>
      <c r="C1324" s="3" t="s">
        <v>263</v>
      </c>
      <c r="D1324" s="2">
        <v>108</v>
      </c>
      <c r="E1324" s="2" t="s">
        <v>215</v>
      </c>
    </row>
    <row r="1325" spans="1:5">
      <c r="A1325" s="6">
        <v>15648</v>
      </c>
      <c r="B1325" s="3" t="s">
        <v>1165</v>
      </c>
      <c r="C1325" s="3" t="s">
        <v>200</v>
      </c>
      <c r="D1325" s="2">
        <v>114</v>
      </c>
      <c r="E1325" s="2" t="s">
        <v>78</v>
      </c>
    </row>
    <row r="1326" spans="1:5">
      <c r="A1326" s="6">
        <v>15649</v>
      </c>
      <c r="B1326" s="3" t="s">
        <v>1166</v>
      </c>
      <c r="C1326" s="3" t="s">
        <v>469</v>
      </c>
      <c r="D1326" s="2">
        <v>140</v>
      </c>
      <c r="E1326" s="2" t="s">
        <v>102</v>
      </c>
    </row>
    <row r="1327" spans="1:5">
      <c r="A1327" s="6">
        <v>15650</v>
      </c>
      <c r="B1327" s="3" t="s">
        <v>1167</v>
      </c>
      <c r="C1327" s="3" t="s">
        <v>494</v>
      </c>
      <c r="D1327" s="2">
        <v>154</v>
      </c>
      <c r="E1327" s="2" t="s">
        <v>102</v>
      </c>
    </row>
    <row r="1328" spans="1:5">
      <c r="A1328" s="6">
        <v>15651</v>
      </c>
      <c r="B1328" s="3" t="s">
        <v>1168</v>
      </c>
      <c r="C1328" s="3" t="s">
        <v>243</v>
      </c>
      <c r="D1328" s="2">
        <v>102</v>
      </c>
      <c r="E1328" s="2" t="s">
        <v>215</v>
      </c>
    </row>
    <row r="1329" spans="1:5">
      <c r="A1329" s="6">
        <v>15652</v>
      </c>
      <c r="B1329" s="3" t="s">
        <v>1169</v>
      </c>
      <c r="C1329" s="3" t="s">
        <v>243</v>
      </c>
      <c r="D1329" s="2">
        <v>102</v>
      </c>
      <c r="E1329" s="2" t="s">
        <v>215</v>
      </c>
    </row>
    <row r="1330" spans="1:5">
      <c r="A1330" s="6">
        <v>15654</v>
      </c>
      <c r="B1330" s="3" t="s">
        <v>1170</v>
      </c>
      <c r="C1330" s="3" t="s">
        <v>508</v>
      </c>
      <c r="D1330" s="2">
        <v>157</v>
      </c>
      <c r="E1330" s="2" t="s">
        <v>102</v>
      </c>
    </row>
    <row r="1331" spans="1:5">
      <c r="A1331" s="6">
        <v>15655</v>
      </c>
      <c r="B1331" s="3" t="s">
        <v>1171</v>
      </c>
      <c r="C1331" s="3" t="s">
        <v>351</v>
      </c>
      <c r="D1331" s="2">
        <v>124</v>
      </c>
      <c r="E1331" s="2" t="s">
        <v>148</v>
      </c>
    </row>
    <row r="1332" spans="1:5">
      <c r="A1332" s="6">
        <v>15656</v>
      </c>
      <c r="B1332" s="3" t="s">
        <v>1172</v>
      </c>
      <c r="C1332" s="3" t="s">
        <v>469</v>
      </c>
      <c r="D1332" s="2">
        <v>140</v>
      </c>
      <c r="E1332" s="2" t="s">
        <v>102</v>
      </c>
    </row>
    <row r="1333" spans="1:5">
      <c r="A1333" s="6">
        <v>15657</v>
      </c>
      <c r="B1333" s="3" t="s">
        <v>1173</v>
      </c>
      <c r="C1333" s="3"/>
      <c r="D1333" s="2">
        <v>199</v>
      </c>
      <c r="E1333" s="2"/>
    </row>
    <row r="1334" spans="1:5">
      <c r="A1334" s="6">
        <v>15658</v>
      </c>
      <c r="B1334" s="3" t="s">
        <v>1174</v>
      </c>
      <c r="C1334" s="3" t="s">
        <v>248</v>
      </c>
      <c r="D1334" s="2">
        <v>103</v>
      </c>
      <c r="E1334" s="2" t="s">
        <v>215</v>
      </c>
    </row>
    <row r="1335" spans="1:5">
      <c r="A1335" s="6">
        <v>15660</v>
      </c>
      <c r="B1335" s="3" t="s">
        <v>1175</v>
      </c>
      <c r="C1335" s="3"/>
      <c r="D1335" s="2"/>
      <c r="E1335" s="2"/>
    </row>
    <row r="1336" spans="1:5">
      <c r="A1336" s="6">
        <v>15662</v>
      </c>
      <c r="B1336" s="3" t="s">
        <v>1176</v>
      </c>
      <c r="C1336" s="3" t="s">
        <v>435</v>
      </c>
      <c r="D1336" s="2">
        <v>131</v>
      </c>
      <c r="E1336" s="2" t="s">
        <v>148</v>
      </c>
    </row>
    <row r="1337" spans="1:5">
      <c r="A1337" s="6">
        <v>15663</v>
      </c>
      <c r="B1337" s="3" t="s">
        <v>1388</v>
      </c>
      <c r="C1337" s="3" t="s">
        <v>0</v>
      </c>
      <c r="D1337" s="2">
        <v>156</v>
      </c>
      <c r="E1337" s="2" t="s">
        <v>102</v>
      </c>
    </row>
    <row r="1338" spans="1:5">
      <c r="A1338" s="6">
        <v>15664</v>
      </c>
      <c r="B1338" s="3" t="s">
        <v>1177</v>
      </c>
      <c r="C1338" s="3" t="s">
        <v>469</v>
      </c>
      <c r="D1338" s="2">
        <v>140</v>
      </c>
      <c r="E1338" s="2" t="s">
        <v>102</v>
      </c>
    </row>
    <row r="1339" spans="1:5">
      <c r="A1339" s="6">
        <v>15665</v>
      </c>
      <c r="B1339" s="3" t="s">
        <v>1178</v>
      </c>
      <c r="C1339" t="s">
        <v>89</v>
      </c>
      <c r="D1339" s="2">
        <v>119</v>
      </c>
      <c r="E1339" s="2" t="s">
        <v>78</v>
      </c>
    </row>
    <row r="1340" spans="1:5">
      <c r="A1340" s="6">
        <v>15667</v>
      </c>
      <c r="B1340" s="3" t="s">
        <v>1179</v>
      </c>
      <c r="C1340" s="3" t="s">
        <v>288</v>
      </c>
      <c r="D1340" s="2">
        <v>104</v>
      </c>
      <c r="E1340" s="2" t="s">
        <v>215</v>
      </c>
    </row>
    <row r="1341" spans="1:5">
      <c r="A1341" s="6">
        <v>15668</v>
      </c>
      <c r="B1341" s="3" t="s">
        <v>301</v>
      </c>
      <c r="C1341" s="3" t="s">
        <v>469</v>
      </c>
      <c r="D1341" s="2">
        <v>140</v>
      </c>
      <c r="E1341" s="2" t="s">
        <v>102</v>
      </c>
    </row>
    <row r="1342" spans="1:5">
      <c r="A1342" s="6">
        <v>15669</v>
      </c>
      <c r="B1342" s="3" t="s">
        <v>1180</v>
      </c>
      <c r="C1342" s="3" t="s">
        <v>12</v>
      </c>
      <c r="D1342" s="2">
        <v>106</v>
      </c>
      <c r="E1342" s="2" t="s">
        <v>215</v>
      </c>
    </row>
    <row r="1343" spans="1:5">
      <c r="A1343" s="6">
        <v>15670</v>
      </c>
      <c r="B1343" s="3" t="s">
        <v>1181</v>
      </c>
      <c r="C1343" s="3" t="s">
        <v>157</v>
      </c>
      <c r="D1343" s="2">
        <v>120</v>
      </c>
      <c r="E1343" s="2" t="s">
        <v>78</v>
      </c>
    </row>
    <row r="1344" spans="1:5">
      <c r="A1344" s="6">
        <v>15671</v>
      </c>
      <c r="B1344" s="3" t="s">
        <v>1182</v>
      </c>
      <c r="C1344" s="3" t="s">
        <v>288</v>
      </c>
      <c r="D1344" s="2">
        <v>104</v>
      </c>
      <c r="E1344" s="2" t="s">
        <v>215</v>
      </c>
    </row>
    <row r="1345" spans="1:5">
      <c r="A1345" s="6">
        <v>15672</v>
      </c>
      <c r="B1345" s="3" t="s">
        <v>1324</v>
      </c>
      <c r="C1345" s="3" t="s">
        <v>263</v>
      </c>
      <c r="D1345" s="2">
        <v>108</v>
      </c>
      <c r="E1345" s="2" t="s">
        <v>215</v>
      </c>
    </row>
    <row r="1346" spans="1:5">
      <c r="A1346" s="6">
        <v>15673</v>
      </c>
      <c r="B1346" s="3" t="s">
        <v>1183</v>
      </c>
      <c r="C1346" s="3" t="s">
        <v>18</v>
      </c>
      <c r="D1346" s="2">
        <v>155</v>
      </c>
      <c r="E1346" s="2" t="s">
        <v>102</v>
      </c>
    </row>
    <row r="1347" spans="1:5">
      <c r="A1347" s="6">
        <v>15674</v>
      </c>
      <c r="B1347" s="3" t="s">
        <v>1184</v>
      </c>
      <c r="C1347" s="3" t="s">
        <v>288</v>
      </c>
      <c r="D1347" s="2">
        <v>104</v>
      </c>
      <c r="E1347" s="2" t="s">
        <v>215</v>
      </c>
    </row>
    <row r="1348" spans="1:5">
      <c r="A1348" s="6">
        <v>15675</v>
      </c>
      <c r="B1348" s="3" t="s">
        <v>1332</v>
      </c>
      <c r="C1348" s="3" t="s">
        <v>500</v>
      </c>
      <c r="D1348" s="2">
        <v>142</v>
      </c>
      <c r="E1348" s="2" t="s">
        <v>102</v>
      </c>
    </row>
    <row r="1349" spans="1:5">
      <c r="A1349" s="6">
        <v>15676</v>
      </c>
      <c r="B1349" s="3" t="s">
        <v>1302</v>
      </c>
      <c r="C1349" s="3" t="s">
        <v>494</v>
      </c>
      <c r="D1349" s="2">
        <v>154</v>
      </c>
      <c r="E1349" s="2" t="s">
        <v>102</v>
      </c>
    </row>
    <row r="1350" spans="1:5">
      <c r="A1350" s="6">
        <v>15677</v>
      </c>
      <c r="B1350" s="3" t="s">
        <v>1185</v>
      </c>
      <c r="C1350" s="3" t="s">
        <v>288</v>
      </c>
      <c r="D1350" s="2">
        <v>104</v>
      </c>
      <c r="E1350" s="2" t="s">
        <v>215</v>
      </c>
    </row>
    <row r="1351" spans="1:5">
      <c r="A1351" s="6">
        <v>15678</v>
      </c>
      <c r="B1351" s="3" t="s">
        <v>1186</v>
      </c>
      <c r="C1351" s="7" t="s">
        <v>113</v>
      </c>
      <c r="D1351" s="2">
        <v>149</v>
      </c>
      <c r="E1351" s="2" t="s">
        <v>78</v>
      </c>
    </row>
    <row r="1352" spans="1:5">
      <c r="A1352" s="6">
        <v>15679</v>
      </c>
      <c r="B1352" s="3" t="s">
        <v>922</v>
      </c>
      <c r="C1352" t="s">
        <v>14</v>
      </c>
      <c r="D1352" s="2">
        <v>118</v>
      </c>
      <c r="E1352" s="2" t="s">
        <v>78</v>
      </c>
    </row>
    <row r="1353" spans="1:5">
      <c r="A1353" s="6">
        <v>15680</v>
      </c>
      <c r="B1353" s="3" t="s">
        <v>1187</v>
      </c>
      <c r="C1353" t="s">
        <v>89</v>
      </c>
      <c r="D1353" s="2">
        <v>119</v>
      </c>
      <c r="E1353" s="2" t="s">
        <v>78</v>
      </c>
    </row>
    <row r="1354" spans="1:5">
      <c r="A1354" s="6">
        <v>15681</v>
      </c>
      <c r="B1354" s="3" t="s">
        <v>1188</v>
      </c>
      <c r="C1354" s="3" t="s">
        <v>288</v>
      </c>
      <c r="D1354" s="2">
        <v>104</v>
      </c>
      <c r="E1354" s="2" t="s">
        <v>215</v>
      </c>
    </row>
    <row r="1355" spans="1:5">
      <c r="A1355" s="6">
        <v>15682</v>
      </c>
      <c r="B1355" s="3" t="s">
        <v>1189</v>
      </c>
      <c r="C1355" t="s">
        <v>14</v>
      </c>
      <c r="D1355" s="2">
        <v>118</v>
      </c>
      <c r="E1355" s="2" t="s">
        <v>78</v>
      </c>
    </row>
    <row r="1356" spans="1:5">
      <c r="A1356" s="6">
        <v>15683</v>
      </c>
      <c r="B1356" s="3" t="s">
        <v>1190</v>
      </c>
      <c r="C1356" s="3" t="s">
        <v>13</v>
      </c>
      <c r="D1356" s="2">
        <v>113</v>
      </c>
      <c r="E1356" s="2" t="s">
        <v>215</v>
      </c>
    </row>
    <row r="1357" spans="1:5">
      <c r="A1357" s="6">
        <v>15684</v>
      </c>
      <c r="B1357" s="3" t="s">
        <v>1191</v>
      </c>
      <c r="C1357" s="3" t="s">
        <v>248</v>
      </c>
      <c r="D1357" s="2">
        <v>103</v>
      </c>
      <c r="E1357" s="2" t="s">
        <v>215</v>
      </c>
    </row>
    <row r="1358" spans="1:5">
      <c r="A1358" s="6">
        <v>15685</v>
      </c>
      <c r="B1358" s="3" t="s">
        <v>1192</v>
      </c>
      <c r="C1358" s="3" t="s">
        <v>147</v>
      </c>
      <c r="D1358" s="2">
        <v>125</v>
      </c>
      <c r="E1358" s="2" t="s">
        <v>148</v>
      </c>
    </row>
    <row r="1359" spans="1:5">
      <c r="A1359" s="6">
        <v>15686</v>
      </c>
      <c r="B1359" s="3" t="s">
        <v>1193</v>
      </c>
      <c r="C1359" s="3" t="s">
        <v>13</v>
      </c>
      <c r="D1359" s="2">
        <v>113</v>
      </c>
      <c r="E1359" s="2" t="s">
        <v>215</v>
      </c>
    </row>
    <row r="1360" spans="1:5">
      <c r="A1360" s="6">
        <v>15687</v>
      </c>
      <c r="B1360" s="3" t="s">
        <v>1194</v>
      </c>
      <c r="C1360" s="3" t="s">
        <v>28</v>
      </c>
      <c r="D1360" s="2">
        <v>150</v>
      </c>
      <c r="E1360" s="2" t="s">
        <v>78</v>
      </c>
    </row>
    <row r="1361" spans="1:5">
      <c r="A1361" s="6">
        <v>15688</v>
      </c>
      <c r="B1361" s="3" t="s">
        <v>1195</v>
      </c>
      <c r="C1361" s="3" t="s">
        <v>13</v>
      </c>
      <c r="D1361" s="2">
        <v>113</v>
      </c>
      <c r="E1361" s="2" t="s">
        <v>215</v>
      </c>
    </row>
    <row r="1362" spans="1:5">
      <c r="A1362" s="6">
        <v>15689</v>
      </c>
      <c r="B1362" s="3" t="s">
        <v>1196</v>
      </c>
      <c r="C1362" s="3" t="s">
        <v>494</v>
      </c>
      <c r="D1362" s="2">
        <v>154</v>
      </c>
      <c r="E1362" s="2" t="s">
        <v>102</v>
      </c>
    </row>
    <row r="1363" spans="1:5">
      <c r="A1363" s="6">
        <v>15690</v>
      </c>
      <c r="B1363" s="3" t="s">
        <v>1197</v>
      </c>
      <c r="C1363" s="3" t="s">
        <v>101</v>
      </c>
      <c r="D1363" s="2">
        <v>146</v>
      </c>
      <c r="E1363" s="2" t="s">
        <v>102</v>
      </c>
    </row>
    <row r="1364" spans="1:5">
      <c r="A1364" s="6">
        <v>15691</v>
      </c>
      <c r="B1364" s="3" t="s">
        <v>1198</v>
      </c>
      <c r="C1364" s="3" t="s">
        <v>214</v>
      </c>
      <c r="D1364" s="2">
        <v>110</v>
      </c>
      <c r="E1364" s="2" t="s">
        <v>215</v>
      </c>
    </row>
    <row r="1365" spans="1:5">
      <c r="A1365" s="6">
        <v>15692</v>
      </c>
      <c r="B1365" s="3" t="s">
        <v>1199</v>
      </c>
      <c r="C1365" s="3" t="s">
        <v>15</v>
      </c>
      <c r="D1365" s="2">
        <v>132</v>
      </c>
      <c r="E1365" s="2" t="s">
        <v>148</v>
      </c>
    </row>
    <row r="1366" spans="1:5">
      <c r="A1366" s="6">
        <v>15693</v>
      </c>
      <c r="B1366" s="3" t="s">
        <v>1200</v>
      </c>
      <c r="C1366" s="3" t="s">
        <v>494</v>
      </c>
      <c r="D1366" s="2">
        <v>154</v>
      </c>
      <c r="E1366" s="2" t="s">
        <v>102</v>
      </c>
    </row>
    <row r="1367" spans="1:5">
      <c r="A1367" s="6">
        <v>15694</v>
      </c>
      <c r="B1367" s="3" t="s">
        <v>1201</v>
      </c>
      <c r="C1367" s="3" t="s">
        <v>508</v>
      </c>
      <c r="D1367" s="2">
        <v>157</v>
      </c>
      <c r="E1367" s="2" t="s">
        <v>102</v>
      </c>
    </row>
    <row r="1368" spans="1:5">
      <c r="A1368" s="6">
        <v>15695</v>
      </c>
      <c r="B1368" s="3" t="s">
        <v>1202</v>
      </c>
      <c r="C1368" s="3" t="s">
        <v>494</v>
      </c>
      <c r="D1368" s="2">
        <v>154</v>
      </c>
      <c r="E1368" s="2" t="s">
        <v>102</v>
      </c>
    </row>
    <row r="1369" spans="1:5">
      <c r="A1369" s="6">
        <v>15696</v>
      </c>
      <c r="B1369" s="3" t="s">
        <v>1203</v>
      </c>
      <c r="C1369" s="3" t="s">
        <v>494</v>
      </c>
      <c r="D1369" s="2">
        <v>154</v>
      </c>
      <c r="E1369" s="2" t="s">
        <v>102</v>
      </c>
    </row>
    <row r="1370" spans="1:5">
      <c r="A1370" s="6">
        <v>15697</v>
      </c>
      <c r="B1370" s="3" t="s">
        <v>1204</v>
      </c>
      <c r="C1370" s="3" t="s">
        <v>101</v>
      </c>
      <c r="D1370" s="2">
        <v>146</v>
      </c>
      <c r="E1370" s="2" t="s">
        <v>102</v>
      </c>
    </row>
    <row r="1371" spans="1:5">
      <c r="A1371" s="6">
        <v>15698</v>
      </c>
      <c r="B1371" s="3" t="s">
        <v>1205</v>
      </c>
      <c r="C1371" s="3" t="s">
        <v>200</v>
      </c>
      <c r="D1371" s="2">
        <v>114</v>
      </c>
      <c r="E1371" s="2" t="s">
        <v>78</v>
      </c>
    </row>
    <row r="1372" spans="1:5">
      <c r="A1372" s="6">
        <v>15699</v>
      </c>
      <c r="B1372" s="3" t="s">
        <v>1206</v>
      </c>
      <c r="C1372" s="3" t="s">
        <v>469</v>
      </c>
      <c r="D1372" s="2">
        <v>140</v>
      </c>
      <c r="E1372" s="2" t="s">
        <v>102</v>
      </c>
    </row>
    <row r="1373" spans="1:5">
      <c r="A1373" s="6">
        <v>15700</v>
      </c>
      <c r="B1373" s="3" t="s">
        <v>1207</v>
      </c>
      <c r="C1373" s="3" t="s">
        <v>13</v>
      </c>
      <c r="D1373" s="2">
        <v>113</v>
      </c>
      <c r="E1373" s="2" t="s">
        <v>215</v>
      </c>
    </row>
    <row r="1374" spans="1:5">
      <c r="A1374" s="6">
        <v>15734</v>
      </c>
      <c r="B1374" s="3" t="s">
        <v>1314</v>
      </c>
      <c r="C1374" s="3" t="s">
        <v>18</v>
      </c>
      <c r="D1374" s="2">
        <v>155</v>
      </c>
      <c r="E1374" s="2" t="s">
        <v>102</v>
      </c>
    </row>
    <row r="1375" spans="1:5">
      <c r="A1375" s="6">
        <v>15702</v>
      </c>
      <c r="B1375" s="3" t="s">
        <v>1208</v>
      </c>
      <c r="C1375" s="3"/>
      <c r="D1375" s="2"/>
      <c r="E1375" s="2"/>
    </row>
    <row r="1376" spans="1:5">
      <c r="A1376" s="6">
        <v>15703</v>
      </c>
      <c r="B1376" s="3" t="s">
        <v>1208</v>
      </c>
      <c r="C1376" s="3"/>
      <c r="D1376" s="2"/>
      <c r="E1376" s="2"/>
    </row>
    <row r="1377" spans="1:5">
      <c r="A1377" s="6">
        <v>15704</v>
      </c>
      <c r="B1377" s="3" t="s">
        <v>1208</v>
      </c>
      <c r="C1377" s="3"/>
      <c r="D1377" s="2"/>
      <c r="E1377" s="2"/>
    </row>
    <row r="1378" spans="1:5">
      <c r="A1378" s="6">
        <v>15705</v>
      </c>
      <c r="B1378" s="3" t="s">
        <v>1208</v>
      </c>
      <c r="C1378" s="3"/>
      <c r="D1378" s="2"/>
      <c r="E1378" s="2"/>
    </row>
    <row r="1379" spans="1:5">
      <c r="A1379" s="6">
        <v>15706</v>
      </c>
      <c r="B1379" s="3" t="s">
        <v>1208</v>
      </c>
      <c r="C1379" s="3"/>
      <c r="D1379" s="2"/>
      <c r="E1379" s="2"/>
    </row>
    <row r="1380" spans="1:5">
      <c r="A1380" s="6">
        <v>15707</v>
      </c>
      <c r="B1380" s="3" t="s">
        <v>1208</v>
      </c>
      <c r="C1380" s="3"/>
      <c r="D1380" s="2"/>
      <c r="E1380" s="2"/>
    </row>
    <row r="1381" spans="1:5">
      <c r="A1381" s="6">
        <v>15708</v>
      </c>
      <c r="B1381" s="3" t="s">
        <v>1208</v>
      </c>
      <c r="C1381" s="3"/>
      <c r="D1381" s="2"/>
      <c r="E1381" s="2"/>
    </row>
    <row r="1382" spans="1:5">
      <c r="A1382" s="6">
        <v>15709</v>
      </c>
      <c r="B1382" s="3" t="s">
        <v>1209</v>
      </c>
      <c r="C1382" s="3" t="s">
        <v>349</v>
      </c>
      <c r="D1382" s="2">
        <v>133</v>
      </c>
      <c r="E1382" s="2" t="s">
        <v>148</v>
      </c>
    </row>
    <row r="1383" spans="1:5" s="8" customFormat="1">
      <c r="A1383" s="6">
        <v>15753</v>
      </c>
      <c r="B1383" s="3" t="s">
        <v>1353</v>
      </c>
      <c r="C1383" s="3" t="s">
        <v>17</v>
      </c>
      <c r="D1383" s="2">
        <v>138</v>
      </c>
      <c r="E1383" s="2" t="s">
        <v>148</v>
      </c>
    </row>
    <row r="1384" spans="1:5">
      <c r="A1384" s="6">
        <v>226320</v>
      </c>
      <c r="B1384" s="3" t="s">
        <v>1210</v>
      </c>
      <c r="C1384" s="3"/>
      <c r="D1384" s="2"/>
      <c r="E1384" s="2"/>
    </row>
    <row r="1385" spans="1:5">
      <c r="A1385" s="6">
        <v>226384</v>
      </c>
      <c r="B1385" s="3" t="s">
        <v>1211</v>
      </c>
      <c r="C1385" s="3" t="s">
        <v>243</v>
      </c>
      <c r="D1385" s="2">
        <v>102</v>
      </c>
      <c r="E1385" s="2" t="s">
        <v>215</v>
      </c>
    </row>
    <row r="1386" spans="1:5">
      <c r="A1386" s="6">
        <v>226487</v>
      </c>
      <c r="B1386" s="3" t="s">
        <v>1212</v>
      </c>
      <c r="C1386" s="7" t="s">
        <v>113</v>
      </c>
      <c r="D1386" s="2">
        <v>149</v>
      </c>
      <c r="E1386" s="2" t="s">
        <v>78</v>
      </c>
    </row>
    <row r="1387" spans="1:5">
      <c r="A1387" s="6">
        <v>226941</v>
      </c>
      <c r="B1387" s="3" t="s">
        <v>1213</v>
      </c>
      <c r="C1387" s="3" t="s">
        <v>28</v>
      </c>
      <c r="D1387" s="2">
        <v>150</v>
      </c>
      <c r="E1387" s="2" t="s">
        <v>78</v>
      </c>
    </row>
    <row r="1388" spans="1:5">
      <c r="A1388" s="6">
        <v>226999</v>
      </c>
      <c r="B1388" s="3" t="s">
        <v>1214</v>
      </c>
      <c r="C1388" s="3" t="s">
        <v>101</v>
      </c>
      <c r="D1388" s="2">
        <v>146</v>
      </c>
      <c r="E1388" s="2" t="s">
        <v>102</v>
      </c>
    </row>
    <row r="1389" spans="1:5">
      <c r="A1389" s="6">
        <v>227023</v>
      </c>
      <c r="B1389" s="3" t="s">
        <v>1215</v>
      </c>
      <c r="C1389" t="s">
        <v>7</v>
      </c>
      <c r="D1389" s="2">
        <v>128</v>
      </c>
      <c r="E1389" s="2" t="s">
        <v>78</v>
      </c>
    </row>
    <row r="1390" spans="1:5">
      <c r="A1390" s="6">
        <v>227027</v>
      </c>
      <c r="B1390" s="3" t="s">
        <v>1216</v>
      </c>
      <c r="C1390" s="3" t="s">
        <v>391</v>
      </c>
      <c r="D1390" s="2">
        <v>130</v>
      </c>
      <c r="E1390" s="2" t="s">
        <v>148</v>
      </c>
    </row>
    <row r="1391" spans="1:5">
      <c r="A1391" s="6">
        <v>227051</v>
      </c>
      <c r="B1391" s="3" t="s">
        <v>1217</v>
      </c>
      <c r="C1391" s="3" t="s">
        <v>101</v>
      </c>
      <c r="D1391" s="2">
        <v>146</v>
      </c>
      <c r="E1391" s="2" t="s">
        <v>102</v>
      </c>
    </row>
    <row r="1392" spans="1:5">
      <c r="A1392" s="6">
        <v>228080</v>
      </c>
      <c r="B1392" s="3" t="s">
        <v>1218</v>
      </c>
      <c r="C1392" s="3" t="s">
        <v>28</v>
      </c>
      <c r="D1392" s="2">
        <v>150</v>
      </c>
      <c r="E1392" s="2" t="s">
        <v>78</v>
      </c>
    </row>
    <row r="1393" spans="1:5">
      <c r="A1393" s="6">
        <v>228083</v>
      </c>
      <c r="B1393" s="3" t="s">
        <v>1219</v>
      </c>
      <c r="C1393" s="3" t="s">
        <v>18</v>
      </c>
      <c r="D1393" s="2">
        <v>155</v>
      </c>
      <c r="E1393" s="2" t="s">
        <v>102</v>
      </c>
    </row>
    <row r="1394" spans="1:5">
      <c r="A1394" s="6">
        <v>228110</v>
      </c>
      <c r="B1394" s="3" t="s">
        <v>1220</v>
      </c>
      <c r="C1394" s="3" t="s">
        <v>435</v>
      </c>
      <c r="D1394" s="2">
        <v>131</v>
      </c>
      <c r="E1394" s="2" t="s">
        <v>148</v>
      </c>
    </row>
    <row r="1395" spans="1:5">
      <c r="A1395" s="6">
        <v>228134</v>
      </c>
      <c r="B1395" s="3" t="s">
        <v>1221</v>
      </c>
      <c r="C1395" s="3" t="s">
        <v>15</v>
      </c>
      <c r="D1395" s="2">
        <v>132</v>
      </c>
      <c r="E1395" s="2" t="s">
        <v>148</v>
      </c>
    </row>
    <row r="1396" spans="1:5">
      <c r="A1396" s="6">
        <v>228162</v>
      </c>
      <c r="B1396" s="3" t="s">
        <v>1222</v>
      </c>
      <c r="C1396" s="3" t="s">
        <v>469</v>
      </c>
      <c r="D1396" s="2">
        <v>140</v>
      </c>
      <c r="E1396" s="2" t="s">
        <v>102</v>
      </c>
    </row>
    <row r="1397" spans="1:5">
      <c r="A1397" s="6">
        <v>228184</v>
      </c>
      <c r="B1397" s="3" t="s">
        <v>1223</v>
      </c>
      <c r="C1397" s="3" t="s">
        <v>469</v>
      </c>
      <c r="D1397" s="2">
        <v>140</v>
      </c>
      <c r="E1397" s="2" t="s">
        <v>102</v>
      </c>
    </row>
    <row r="1398" spans="1:5">
      <c r="A1398" s="6">
        <v>228194</v>
      </c>
      <c r="B1398" s="3" t="s">
        <v>1224</v>
      </c>
      <c r="C1398" s="3" t="s">
        <v>157</v>
      </c>
      <c r="D1398" s="2">
        <v>120</v>
      </c>
      <c r="E1398" s="2" t="s">
        <v>78</v>
      </c>
    </row>
    <row r="1399" spans="1:5">
      <c r="A1399" s="6">
        <v>228232</v>
      </c>
      <c r="B1399" s="3" t="s">
        <v>1225</v>
      </c>
      <c r="C1399" s="3" t="s">
        <v>200</v>
      </c>
      <c r="D1399" s="2">
        <v>114</v>
      </c>
      <c r="E1399" s="2" t="s">
        <v>78</v>
      </c>
    </row>
    <row r="1400" spans="1:5">
      <c r="A1400" s="6">
        <v>228238</v>
      </c>
      <c r="B1400" s="3" t="s">
        <v>1226</v>
      </c>
      <c r="C1400" s="3" t="s">
        <v>28</v>
      </c>
      <c r="D1400" s="2">
        <v>150</v>
      </c>
      <c r="E1400" s="2" t="s">
        <v>78</v>
      </c>
    </row>
    <row r="1401" spans="1:5">
      <c r="A1401" s="6">
        <v>228262</v>
      </c>
      <c r="B1401" s="3" t="s">
        <v>1227</v>
      </c>
      <c r="C1401" t="s">
        <v>77</v>
      </c>
      <c r="D1401" s="2">
        <v>121</v>
      </c>
      <c r="E1401" s="2" t="s">
        <v>78</v>
      </c>
    </row>
    <row r="1402" spans="1:5">
      <c r="A1402" s="6">
        <v>229388</v>
      </c>
      <c r="B1402" s="3" t="s">
        <v>1228</v>
      </c>
      <c r="C1402" s="3" t="s">
        <v>263</v>
      </c>
      <c r="D1402" s="2">
        <v>108</v>
      </c>
      <c r="E1402" s="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5"/>
  <sheetViews>
    <sheetView topLeftCell="A4" workbookViewId="0">
      <selection activeCell="L16" sqref="L16"/>
    </sheetView>
  </sheetViews>
  <sheetFormatPr defaultRowHeight="15"/>
  <cols>
    <col min="1" max="1" width="4.5703125" style="8" customWidth="1"/>
    <col min="2" max="2" width="26.140625" style="8" bestFit="1" customWidth="1"/>
    <col min="3" max="5" width="9.140625" style="206"/>
    <col min="6" max="6" width="9.140625" style="206" customWidth="1"/>
    <col min="7" max="7" width="9.140625" style="206"/>
    <col min="8" max="16384" width="9.140625" style="8"/>
  </cols>
  <sheetData>
    <row r="3" spans="2:7">
      <c r="C3" s="190" t="s">
        <v>1407</v>
      </c>
      <c r="D3" s="190" t="s">
        <v>1360</v>
      </c>
      <c r="E3" s="190" t="s">
        <v>1361</v>
      </c>
      <c r="F3" s="190" t="s">
        <v>1231</v>
      </c>
      <c r="G3" s="190" t="s">
        <v>1362</v>
      </c>
    </row>
    <row r="4" spans="2:7" ht="15.75" thickBot="1">
      <c r="B4" s="195" t="s">
        <v>1449</v>
      </c>
      <c r="C4" s="183"/>
      <c r="D4" s="183"/>
      <c r="E4" s="183"/>
      <c r="F4" s="183"/>
      <c r="G4" s="183"/>
    </row>
    <row r="5" spans="2:7">
      <c r="B5" s="207" t="s">
        <v>1450</v>
      </c>
      <c r="C5" s="184">
        <v>2</v>
      </c>
      <c r="D5" s="184">
        <v>250</v>
      </c>
      <c r="E5" s="184">
        <v>1</v>
      </c>
      <c r="F5" s="184">
        <v>250</v>
      </c>
      <c r="G5" s="185">
        <f>D5/E5</f>
        <v>250</v>
      </c>
    </row>
    <row r="6" spans="2:7">
      <c r="B6" s="326" t="s">
        <v>1440</v>
      </c>
      <c r="C6" s="170">
        <v>2</v>
      </c>
      <c r="D6" s="170">
        <v>250</v>
      </c>
      <c r="E6" s="170">
        <v>1</v>
      </c>
      <c r="F6" s="170">
        <v>250</v>
      </c>
      <c r="G6" s="198">
        <f t="shared" ref="G6:G7" si="0">D6/E6</f>
        <v>250</v>
      </c>
    </row>
    <row r="7" spans="2:7">
      <c r="B7" s="208" t="s">
        <v>1427</v>
      </c>
      <c r="C7" s="170">
        <v>2</v>
      </c>
      <c r="D7" s="170">
        <v>250</v>
      </c>
      <c r="E7" s="170">
        <v>4</v>
      </c>
      <c r="F7" s="170">
        <v>149</v>
      </c>
      <c r="G7" s="198">
        <f t="shared" si="0"/>
        <v>62.5</v>
      </c>
    </row>
    <row r="8" spans="2:7" ht="15.75" thickBot="1">
      <c r="B8" s="182" t="str">
        <f>'Uitslagen poule A'!BG8</f>
        <v>S. van Etten (Sam)</v>
      </c>
      <c r="C8" s="189">
        <f>SUM(C5:C7)</f>
        <v>6</v>
      </c>
      <c r="D8" s="189">
        <f>SUM(D5:D7)</f>
        <v>750</v>
      </c>
      <c r="E8" s="189">
        <f>SUM(E5:E7)</f>
        <v>6</v>
      </c>
      <c r="F8" s="189">
        <f>MAX(F5:F7)</f>
        <v>250</v>
      </c>
      <c r="G8" s="199">
        <f>D8/E8</f>
        <v>125</v>
      </c>
    </row>
    <row r="9" spans="2:7" ht="15.75" thickBot="1">
      <c r="G9" s="200"/>
    </row>
    <row r="10" spans="2:7">
      <c r="B10" s="187" t="s">
        <v>1427</v>
      </c>
      <c r="C10" s="184">
        <v>0</v>
      </c>
      <c r="D10" s="184">
        <v>151</v>
      </c>
      <c r="E10" s="184">
        <v>2</v>
      </c>
      <c r="F10" s="184">
        <v>146</v>
      </c>
      <c r="G10" s="201">
        <f t="shared" ref="G10:G45" si="1">D10/E10</f>
        <v>75.5</v>
      </c>
    </row>
    <row r="11" spans="2:7">
      <c r="B11" s="181" t="s">
        <v>1428</v>
      </c>
      <c r="C11" s="170">
        <v>2</v>
      </c>
      <c r="D11" s="170">
        <v>250</v>
      </c>
      <c r="E11" s="170">
        <v>1</v>
      </c>
      <c r="F11" s="170">
        <v>250</v>
      </c>
      <c r="G11" s="198">
        <f t="shared" si="1"/>
        <v>250</v>
      </c>
    </row>
    <row r="12" spans="2:7">
      <c r="B12" s="181" t="s">
        <v>1450</v>
      </c>
      <c r="C12" s="170">
        <v>2</v>
      </c>
      <c r="D12" s="170">
        <v>250</v>
      </c>
      <c r="E12" s="170">
        <v>4</v>
      </c>
      <c r="F12" s="170">
        <v>116</v>
      </c>
      <c r="G12" s="198">
        <f t="shared" si="1"/>
        <v>62.5</v>
      </c>
    </row>
    <row r="13" spans="2:7" ht="15.75" thickBot="1">
      <c r="B13" s="182" t="s">
        <v>1440</v>
      </c>
      <c r="C13" s="186">
        <f>SUM(C10:C12)</f>
        <v>4</v>
      </c>
      <c r="D13" s="186">
        <f>SUM(D10:D12)</f>
        <v>651</v>
      </c>
      <c r="E13" s="186">
        <f>SUM(E10:E12)</f>
        <v>7</v>
      </c>
      <c r="F13" s="189">
        <f>MAX(F10:F12)</f>
        <v>250</v>
      </c>
      <c r="G13" s="202">
        <f t="shared" si="1"/>
        <v>93</v>
      </c>
    </row>
    <row r="14" spans="2:7" ht="15.75" thickBot="1">
      <c r="G14" s="200"/>
    </row>
    <row r="15" spans="2:7">
      <c r="B15" s="180" t="s">
        <v>1440</v>
      </c>
      <c r="C15" s="184">
        <v>2</v>
      </c>
      <c r="D15" s="184">
        <v>250</v>
      </c>
      <c r="E15" s="184">
        <v>2</v>
      </c>
      <c r="F15" s="184">
        <v>227</v>
      </c>
      <c r="G15" s="201">
        <f t="shared" si="1"/>
        <v>125</v>
      </c>
    </row>
    <row r="16" spans="2:7">
      <c r="B16" s="181" t="s">
        <v>1450</v>
      </c>
      <c r="C16" s="170">
        <v>2</v>
      </c>
      <c r="D16" s="170">
        <v>250</v>
      </c>
      <c r="E16" s="170">
        <v>9</v>
      </c>
      <c r="F16" s="170">
        <v>161</v>
      </c>
      <c r="G16" s="198">
        <f t="shared" si="1"/>
        <v>27.777777777777779</v>
      </c>
    </row>
    <row r="17" spans="2:7">
      <c r="B17" s="181" t="s">
        <v>1428</v>
      </c>
      <c r="C17" s="170">
        <v>0</v>
      </c>
      <c r="D17" s="170">
        <v>79</v>
      </c>
      <c r="E17" s="170">
        <v>4</v>
      </c>
      <c r="F17" s="170">
        <v>39</v>
      </c>
      <c r="G17" s="198">
        <f t="shared" si="1"/>
        <v>19.75</v>
      </c>
    </row>
    <row r="18" spans="2:7" ht="15.75" thickBot="1">
      <c r="B18" s="182" t="s">
        <v>1427</v>
      </c>
      <c r="C18" s="186">
        <f>SUM(C15:C17)</f>
        <v>4</v>
      </c>
      <c r="D18" s="186">
        <f>SUM(D15:D17)</f>
        <v>579</v>
      </c>
      <c r="E18" s="186">
        <f>SUM(E15:E17)</f>
        <v>15</v>
      </c>
      <c r="F18" s="189">
        <f>MAX(F15:F17)</f>
        <v>227</v>
      </c>
      <c r="G18" s="202">
        <f t="shared" si="1"/>
        <v>38.6</v>
      </c>
    </row>
    <row r="19" spans="2:7" ht="15.75" thickBot="1">
      <c r="G19" s="200"/>
    </row>
    <row r="20" spans="2:7">
      <c r="B20" s="180" t="s">
        <v>1428</v>
      </c>
      <c r="C20" s="184">
        <v>0</v>
      </c>
      <c r="D20" s="184">
        <v>0</v>
      </c>
      <c r="E20" s="184">
        <v>1</v>
      </c>
      <c r="F20" s="184">
        <v>0</v>
      </c>
      <c r="G20" s="201">
        <f t="shared" si="1"/>
        <v>0</v>
      </c>
    </row>
    <row r="21" spans="2:7">
      <c r="B21" s="181" t="s">
        <v>1427</v>
      </c>
      <c r="C21" s="170">
        <v>0</v>
      </c>
      <c r="D21" s="170">
        <v>226</v>
      </c>
      <c r="E21" s="170">
        <v>9</v>
      </c>
      <c r="F21" s="170">
        <v>182</v>
      </c>
      <c r="G21" s="198">
        <f t="shared" si="1"/>
        <v>25.111111111111111</v>
      </c>
    </row>
    <row r="22" spans="2:7">
      <c r="B22" s="181" t="s">
        <v>1440</v>
      </c>
      <c r="C22" s="170">
        <v>0</v>
      </c>
      <c r="D22" s="170">
        <v>89</v>
      </c>
      <c r="E22" s="170">
        <v>4</v>
      </c>
      <c r="F22" s="170">
        <v>48</v>
      </c>
      <c r="G22" s="198">
        <f t="shared" si="1"/>
        <v>22.25</v>
      </c>
    </row>
    <row r="23" spans="2:7" ht="15.75" thickBot="1">
      <c r="B23" s="182" t="s">
        <v>1450</v>
      </c>
      <c r="C23" s="186">
        <f>SUM(C20:C22)</f>
        <v>0</v>
      </c>
      <c r="D23" s="186">
        <f>SUM(D20:D22)</f>
        <v>315</v>
      </c>
      <c r="E23" s="186">
        <f>SUM(E20:E22)</f>
        <v>14</v>
      </c>
      <c r="F23" s="189">
        <f>MAX(F20:F22)</f>
        <v>182</v>
      </c>
      <c r="G23" s="202">
        <f t="shared" si="1"/>
        <v>22.5</v>
      </c>
    </row>
    <row r="24" spans="2:7" s="191" customFormat="1">
      <c r="B24" s="192"/>
      <c r="C24" s="193"/>
      <c r="D24" s="193"/>
      <c r="E24" s="193"/>
      <c r="F24" s="194"/>
      <c r="G24" s="203"/>
    </row>
    <row r="25" spans="2:7" s="191" customFormat="1">
      <c r="B25" s="192"/>
      <c r="C25" s="193"/>
      <c r="D25" s="193"/>
      <c r="E25" s="193"/>
      <c r="F25" s="194"/>
      <c r="G25" s="203"/>
    </row>
    <row r="26" spans="2:7" ht="15.75" thickBot="1">
      <c r="B26" s="195" t="s">
        <v>1423</v>
      </c>
      <c r="G26" s="200"/>
    </row>
    <row r="27" spans="2:7">
      <c r="B27" s="180" t="s">
        <v>1451</v>
      </c>
      <c r="C27" s="184">
        <v>2</v>
      </c>
      <c r="D27" s="184">
        <v>250</v>
      </c>
      <c r="E27" s="184">
        <v>2</v>
      </c>
      <c r="F27" s="184">
        <v>227</v>
      </c>
      <c r="G27" s="201">
        <f t="shared" si="1"/>
        <v>125</v>
      </c>
    </row>
    <row r="28" spans="2:7">
      <c r="B28" s="181" t="s">
        <v>1442</v>
      </c>
      <c r="C28" s="170">
        <v>2</v>
      </c>
      <c r="D28" s="170">
        <v>250</v>
      </c>
      <c r="E28" s="170">
        <v>4</v>
      </c>
      <c r="F28" s="170">
        <v>99</v>
      </c>
      <c r="G28" s="198">
        <f t="shared" si="1"/>
        <v>62.5</v>
      </c>
    </row>
    <row r="29" spans="2:7">
      <c r="B29" s="181" t="s">
        <v>1432</v>
      </c>
      <c r="C29" s="170">
        <v>2</v>
      </c>
      <c r="D29" s="170">
        <v>250</v>
      </c>
      <c r="E29" s="170">
        <v>8</v>
      </c>
      <c r="F29" s="170">
        <v>75</v>
      </c>
      <c r="G29" s="198">
        <f t="shared" si="1"/>
        <v>31.25</v>
      </c>
    </row>
    <row r="30" spans="2:7" ht="15.75" thickBot="1">
      <c r="B30" s="182" t="s">
        <v>1431</v>
      </c>
      <c r="C30" s="186">
        <f>SUM(C27:C29)</f>
        <v>6</v>
      </c>
      <c r="D30" s="186">
        <f>SUM(D27:D29)</f>
        <v>750</v>
      </c>
      <c r="E30" s="186">
        <f>SUM(E27:E29)</f>
        <v>14</v>
      </c>
      <c r="F30" s="189">
        <f>MAX(F27:F29)</f>
        <v>227</v>
      </c>
      <c r="G30" s="202">
        <f t="shared" si="1"/>
        <v>53.571428571428569</v>
      </c>
    </row>
    <row r="31" spans="2:7" ht="15.75" thickBot="1">
      <c r="G31" s="200"/>
    </row>
    <row r="32" spans="2:7">
      <c r="B32" s="180" t="s">
        <v>1432</v>
      </c>
      <c r="C32" s="184">
        <v>2</v>
      </c>
      <c r="D32" s="184">
        <v>250</v>
      </c>
      <c r="E32" s="184">
        <v>5</v>
      </c>
      <c r="F32" s="184">
        <v>177</v>
      </c>
      <c r="G32" s="201">
        <f t="shared" si="1"/>
        <v>50</v>
      </c>
    </row>
    <row r="33" spans="2:7">
      <c r="B33" s="181" t="s">
        <v>1431</v>
      </c>
      <c r="C33" s="170">
        <v>0</v>
      </c>
      <c r="D33" s="170">
        <v>172</v>
      </c>
      <c r="E33" s="170">
        <v>4</v>
      </c>
      <c r="F33" s="170">
        <v>105</v>
      </c>
      <c r="G33" s="198">
        <f t="shared" si="1"/>
        <v>43</v>
      </c>
    </row>
    <row r="34" spans="2:7">
      <c r="B34" s="181" t="s">
        <v>1438</v>
      </c>
      <c r="C34" s="170">
        <v>2</v>
      </c>
      <c r="D34" s="170">
        <v>250</v>
      </c>
      <c r="E34" s="170">
        <v>7</v>
      </c>
      <c r="F34" s="170">
        <v>89</v>
      </c>
      <c r="G34" s="198">
        <f t="shared" si="1"/>
        <v>35.714285714285715</v>
      </c>
    </row>
    <row r="35" spans="2:7" ht="15.75" thickBot="1">
      <c r="B35" s="182" t="str">
        <f>'Uitslagen poule B'!BG9</f>
        <v>M.J.A. van Silfhout (Michel)</v>
      </c>
      <c r="C35" s="186">
        <f>SUM(C32:C34)</f>
        <v>4</v>
      </c>
      <c r="D35" s="186">
        <f>SUM(D32:D34)</f>
        <v>672</v>
      </c>
      <c r="E35" s="186">
        <f>SUM(E32:E34)</f>
        <v>16</v>
      </c>
      <c r="F35" s="189">
        <f>MAX(F32:F34)</f>
        <v>177</v>
      </c>
      <c r="G35" s="202">
        <f t="shared" si="1"/>
        <v>42</v>
      </c>
    </row>
    <row r="36" spans="2:7" ht="15.75" thickBot="1">
      <c r="G36" s="200"/>
    </row>
    <row r="37" spans="2:7">
      <c r="B37" s="180" t="s">
        <v>1431</v>
      </c>
      <c r="C37" s="184">
        <v>0</v>
      </c>
      <c r="D37" s="184">
        <v>158</v>
      </c>
      <c r="E37" s="184">
        <v>2</v>
      </c>
      <c r="F37" s="184">
        <v>158</v>
      </c>
      <c r="G37" s="201">
        <f t="shared" si="1"/>
        <v>79</v>
      </c>
    </row>
    <row r="38" spans="2:7">
      <c r="B38" s="181" t="s">
        <v>1454</v>
      </c>
      <c r="C38" s="170">
        <v>0</v>
      </c>
      <c r="D38" s="170">
        <v>158</v>
      </c>
      <c r="E38" s="170">
        <v>7</v>
      </c>
      <c r="F38" s="170">
        <v>77</v>
      </c>
      <c r="G38" s="198">
        <f t="shared" si="1"/>
        <v>22.571428571428573</v>
      </c>
    </row>
    <row r="39" spans="2:7">
      <c r="B39" s="181" t="s">
        <v>1442</v>
      </c>
      <c r="C39" s="170">
        <v>0</v>
      </c>
      <c r="D39" s="170">
        <v>131</v>
      </c>
      <c r="E39" s="170">
        <v>7</v>
      </c>
      <c r="F39" s="170">
        <v>99</v>
      </c>
      <c r="G39" s="198">
        <f t="shared" si="1"/>
        <v>18.714285714285715</v>
      </c>
    </row>
    <row r="40" spans="2:7" ht="15.75" thickBot="1">
      <c r="B40" s="182" t="str">
        <f>'Uitslagen poule B'!BG10</f>
        <v>D. Timmers (Dennis)</v>
      </c>
      <c r="C40" s="186">
        <f>SUM(C37:C39)</f>
        <v>0</v>
      </c>
      <c r="D40" s="186">
        <f>SUM(D37:D39)</f>
        <v>447</v>
      </c>
      <c r="E40" s="186">
        <f>SUM(E37:E39)</f>
        <v>16</v>
      </c>
      <c r="F40" s="189">
        <f>MAX(F37:F39)</f>
        <v>158</v>
      </c>
      <c r="G40" s="202">
        <f t="shared" si="1"/>
        <v>27.9375</v>
      </c>
    </row>
    <row r="41" spans="2:7" ht="15.75" thickBot="1">
      <c r="G41" s="200"/>
    </row>
    <row r="42" spans="2:7">
      <c r="B42" s="180" t="s">
        <v>1442</v>
      </c>
      <c r="C42" s="184">
        <v>0</v>
      </c>
      <c r="D42" s="184">
        <v>126</v>
      </c>
      <c r="E42" s="184">
        <v>5</v>
      </c>
      <c r="F42" s="184">
        <v>76</v>
      </c>
      <c r="G42" s="201">
        <f t="shared" si="1"/>
        <v>25.2</v>
      </c>
    </row>
    <row r="43" spans="2:7">
      <c r="B43" s="181" t="s">
        <v>1438</v>
      </c>
      <c r="C43" s="170">
        <v>2</v>
      </c>
      <c r="D43" s="170">
        <v>250</v>
      </c>
      <c r="E43" s="170">
        <v>7</v>
      </c>
      <c r="F43" s="170">
        <v>245</v>
      </c>
      <c r="G43" s="198">
        <f t="shared" si="1"/>
        <v>35.714285714285715</v>
      </c>
    </row>
    <row r="44" spans="2:7">
      <c r="B44" s="181" t="s">
        <v>1431</v>
      </c>
      <c r="C44" s="170">
        <v>0</v>
      </c>
      <c r="D44" s="170">
        <v>243</v>
      </c>
      <c r="E44" s="170">
        <v>8</v>
      </c>
      <c r="F44" s="170">
        <v>126</v>
      </c>
      <c r="G44" s="198">
        <f t="shared" si="1"/>
        <v>30.375</v>
      </c>
    </row>
    <row r="45" spans="2:7" ht="15.75" thickBot="1">
      <c r="B45" s="182" t="s">
        <v>1432</v>
      </c>
      <c r="C45" s="186">
        <f>SUM(C42:C44)</f>
        <v>2</v>
      </c>
      <c r="D45" s="186">
        <f>SUM(D42:D44)</f>
        <v>619</v>
      </c>
      <c r="E45" s="186">
        <f>SUM(E42:E44)</f>
        <v>20</v>
      </c>
      <c r="F45" s="189">
        <f>MAX(F42:F44)</f>
        <v>245</v>
      </c>
      <c r="G45" s="202">
        <f t="shared" si="1"/>
        <v>30.95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6"/>
  <sheetViews>
    <sheetView showGridLines="0" showRowColHeaders="0" topLeftCell="A4" zoomScale="125" zoomScaleNormal="125" workbookViewId="0">
      <selection activeCell="H18" sqref="H18"/>
    </sheetView>
  </sheetViews>
  <sheetFormatPr defaultRowHeight="33.75"/>
  <cols>
    <col min="1" max="1" width="7.28515625" style="315" customWidth="1"/>
    <col min="2" max="2" width="6.42578125" style="315" bestFit="1" customWidth="1"/>
    <col min="3" max="3" width="56.85546875" style="315" customWidth="1"/>
    <col min="4" max="7" width="11.7109375" style="316" customWidth="1"/>
    <col min="8" max="8" width="18" style="316" customWidth="1"/>
    <col min="9" max="9" width="2.5703125" style="315" customWidth="1"/>
    <col min="10" max="16384" width="9.140625" style="315"/>
  </cols>
  <sheetData>
    <row r="1" spans="2:8" ht="23.25" customHeight="1"/>
    <row r="2" spans="2:8" ht="31.5" customHeight="1"/>
    <row r="3" spans="2:8" ht="26.25" customHeight="1">
      <c r="C3" s="317"/>
      <c r="D3" s="318"/>
      <c r="E3" s="319"/>
      <c r="F3" s="319"/>
      <c r="G3" s="319"/>
    </row>
    <row r="4" spans="2:8" ht="34.5" customHeight="1">
      <c r="B4" s="320" t="s">
        <v>1437</v>
      </c>
      <c r="C4" s="320"/>
      <c r="D4" s="320"/>
      <c r="E4" s="320"/>
      <c r="F4" s="320"/>
      <c r="G4" s="320"/>
      <c r="H4" s="320"/>
    </row>
    <row r="5" spans="2:8" ht="27.75" customHeight="1">
      <c r="B5" s="321" t="s">
        <v>1429</v>
      </c>
      <c r="C5" s="321" t="s">
        <v>1452</v>
      </c>
      <c r="D5" s="322" t="s">
        <v>1407</v>
      </c>
      <c r="E5" s="322" t="s">
        <v>1360</v>
      </c>
      <c r="F5" s="322" t="s">
        <v>1361</v>
      </c>
      <c r="G5" s="322" t="s">
        <v>1231</v>
      </c>
      <c r="H5" s="322" t="s">
        <v>1430</v>
      </c>
    </row>
    <row r="6" spans="2:8" ht="27.75" customHeight="1">
      <c r="B6" s="323">
        <v>1</v>
      </c>
      <c r="C6" s="324" t="str">
        <f>'Rekenpagina 2'!B8</f>
        <v>S. van Etten (Sam)</v>
      </c>
      <c r="D6" s="323">
        <f>'Rekenpagina 2'!C8</f>
        <v>6</v>
      </c>
      <c r="E6" s="323">
        <f>'Rekenpagina 2'!D8</f>
        <v>750</v>
      </c>
      <c r="F6" s="323">
        <f>'Rekenpagina 2'!E8</f>
        <v>6</v>
      </c>
      <c r="G6" s="323">
        <f>'Rekenpagina 2'!F8</f>
        <v>250</v>
      </c>
      <c r="H6" s="312">
        <f>'Rekenpagina 2'!G8</f>
        <v>125</v>
      </c>
    </row>
    <row r="7" spans="2:8" ht="27.75" customHeight="1">
      <c r="B7" s="323">
        <v>2</v>
      </c>
      <c r="C7" s="324" t="str">
        <f>'Rekenpagina 2'!B13</f>
        <v>Raymund Swertz</v>
      </c>
      <c r="D7" s="323">
        <f>'Rekenpagina 2'!C13</f>
        <v>4</v>
      </c>
      <c r="E7" s="323">
        <f>'Rekenpagina 2'!D13</f>
        <v>651</v>
      </c>
      <c r="F7" s="323">
        <f>'Rekenpagina 2'!E13</f>
        <v>7</v>
      </c>
      <c r="G7" s="323">
        <f>'Rekenpagina 2'!F13</f>
        <v>250</v>
      </c>
      <c r="H7" s="312">
        <f>'Rekenpagina 2'!G13</f>
        <v>93</v>
      </c>
    </row>
    <row r="8" spans="2:8" ht="27.75" customHeight="1">
      <c r="B8" s="323">
        <v>3</v>
      </c>
      <c r="C8" s="324" t="str">
        <f>'Rekenpagina 2'!B18</f>
        <v>Gert Jan Veldhuizen</v>
      </c>
      <c r="D8" s="323">
        <f>'Rekenpagina 2'!C18</f>
        <v>4</v>
      </c>
      <c r="E8" s="323">
        <f>'Rekenpagina 2'!D18</f>
        <v>579</v>
      </c>
      <c r="F8" s="323">
        <f>'Rekenpagina 2'!E18</f>
        <v>15</v>
      </c>
      <c r="G8" s="323">
        <f>'Rekenpagina 2'!F18</f>
        <v>227</v>
      </c>
      <c r="H8" s="312">
        <f>'Rekenpagina 2'!G18</f>
        <v>38.6</v>
      </c>
    </row>
    <row r="9" spans="2:8" ht="27.75" customHeight="1">
      <c r="B9" s="323">
        <v>4</v>
      </c>
      <c r="C9" s="324" t="str">
        <f>'Rekenpagina 2'!B23</f>
        <v>Micha van Bochem</v>
      </c>
      <c r="D9" s="323">
        <f>'Rekenpagina 2'!C23</f>
        <v>0</v>
      </c>
      <c r="E9" s="323">
        <f>'Rekenpagina 2'!D23</f>
        <v>315</v>
      </c>
      <c r="F9" s="323">
        <f>'Rekenpagina 2'!E23</f>
        <v>14</v>
      </c>
      <c r="G9" s="323">
        <f>'Rekenpagina 2'!F23</f>
        <v>182</v>
      </c>
      <c r="H9" s="312">
        <f>'Rekenpagina 2'!G23</f>
        <v>22.5</v>
      </c>
    </row>
    <row r="10" spans="2:8" ht="27.75" customHeight="1">
      <c r="B10" s="325"/>
      <c r="H10" s="313"/>
    </row>
    <row r="11" spans="2:8" ht="27.75" customHeight="1">
      <c r="B11" s="321" t="s">
        <v>1429</v>
      </c>
      <c r="C11" s="321" t="s">
        <v>1453</v>
      </c>
      <c r="D11" s="322" t="s">
        <v>1407</v>
      </c>
      <c r="E11" s="322" t="s">
        <v>1360</v>
      </c>
      <c r="F11" s="322" t="s">
        <v>1361</v>
      </c>
      <c r="G11" s="322" t="s">
        <v>1231</v>
      </c>
      <c r="H11" s="314" t="s">
        <v>1430</v>
      </c>
    </row>
    <row r="12" spans="2:8" ht="27.75" customHeight="1">
      <c r="B12" s="323">
        <v>1</v>
      </c>
      <c r="C12" s="324" t="str">
        <f>'Rekenpagina 2'!B30</f>
        <v>Jos Bongers</v>
      </c>
      <c r="D12" s="323">
        <f>'Rekenpagina 2'!C30</f>
        <v>6</v>
      </c>
      <c r="E12" s="323">
        <f>'Rekenpagina 2'!D30</f>
        <v>750</v>
      </c>
      <c r="F12" s="323">
        <f>'Rekenpagina 2'!E30</f>
        <v>14</v>
      </c>
      <c r="G12" s="323">
        <f>'Rekenpagina 2'!F30</f>
        <v>227</v>
      </c>
      <c r="H12" s="312">
        <f>'Rekenpagina 2'!G30</f>
        <v>53.571428571428569</v>
      </c>
    </row>
    <row r="13" spans="2:8" ht="27.75" customHeight="1">
      <c r="B13" s="323">
        <v>2</v>
      </c>
      <c r="C13" s="324" t="str">
        <f>'Rekenpagina 2'!B35</f>
        <v>M.J.A. van Silfhout (Michel)</v>
      </c>
      <c r="D13" s="323">
        <f>'Rekenpagina 2'!C35</f>
        <v>4</v>
      </c>
      <c r="E13" s="323">
        <f>'Rekenpagina 2'!D35</f>
        <v>672</v>
      </c>
      <c r="F13" s="323">
        <f>'Rekenpagina 2'!E35</f>
        <v>16</v>
      </c>
      <c r="G13" s="323">
        <f>'Rekenpagina 2'!F35</f>
        <v>177</v>
      </c>
      <c r="H13" s="312">
        <f>'Rekenpagina 2'!G35</f>
        <v>42</v>
      </c>
    </row>
    <row r="14" spans="2:8" ht="27.75" customHeight="1">
      <c r="B14" s="323">
        <v>3</v>
      </c>
      <c r="C14" s="324" t="str">
        <f>'Rekenpagina 2'!B45</f>
        <v>Rene Tull</v>
      </c>
      <c r="D14" s="323">
        <f>'Rekenpagina 2'!C45</f>
        <v>2</v>
      </c>
      <c r="E14" s="323">
        <f>'Rekenpagina 2'!D45</f>
        <v>619</v>
      </c>
      <c r="F14" s="323">
        <f>'Rekenpagina 2'!E45</f>
        <v>20</v>
      </c>
      <c r="G14" s="323">
        <f>'Rekenpagina 2'!F45</f>
        <v>245</v>
      </c>
      <c r="H14" s="312">
        <f>'Rekenpagina 2'!G45</f>
        <v>30.95</v>
      </c>
    </row>
    <row r="15" spans="2:8" ht="27.75" customHeight="1">
      <c r="B15" s="323">
        <v>4</v>
      </c>
      <c r="C15" s="324" t="str">
        <f>'Rekenpagina 2'!B40</f>
        <v>D. Timmers (Dennis)</v>
      </c>
      <c r="D15" s="323">
        <f>'Rekenpagina 2'!C40</f>
        <v>0</v>
      </c>
      <c r="E15" s="323">
        <f>'Rekenpagina 2'!D40</f>
        <v>447</v>
      </c>
      <c r="F15" s="323">
        <f>'Rekenpagina 2'!E40</f>
        <v>16</v>
      </c>
      <c r="G15" s="323">
        <f>'Rekenpagina 2'!F40</f>
        <v>158</v>
      </c>
      <c r="H15" s="312">
        <f>'Rekenpagina 2'!G40</f>
        <v>27.9375</v>
      </c>
    </row>
    <row r="16" spans="2:8" ht="20.25" customHeight="1"/>
  </sheetData>
  <mergeCells count="2">
    <mergeCell ref="E3:G3"/>
    <mergeCell ref="B4:H4"/>
  </mergeCells>
  <pageMargins left="0.11811023622047245" right="0.11811023622047245" top="0" bottom="0.15748031496062992" header="0.31496062992125984" footer="0.31496062992125984"/>
  <pageSetup paperSize="9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13313" r:id="rId4">
          <objectPr defaultSize="0" autoPict="0" r:id="rId5">
            <anchor moveWithCells="1">
              <from>
                <xdr:col>1</xdr:col>
                <xdr:colOff>419100</xdr:colOff>
                <xdr:row>0</xdr:row>
                <xdr:rowOff>114300</xdr:rowOff>
              </from>
              <to>
                <xdr:col>2</xdr:col>
                <xdr:colOff>2190750</xdr:colOff>
                <xdr:row>3</xdr:row>
                <xdr:rowOff>180975</xdr:rowOff>
              </to>
            </anchor>
          </objectPr>
        </oleObject>
      </mc:Choice>
      <mc:Fallback>
        <oleObject progId="MSPhotoEd.3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pageSetUpPr fitToPage="1"/>
  </sheetPr>
  <dimension ref="A1:BI128"/>
  <sheetViews>
    <sheetView topLeftCell="A5" zoomScaleNormal="100" workbookViewId="0">
      <selection activeCell="AM7" sqref="AM7:AV7"/>
    </sheetView>
  </sheetViews>
  <sheetFormatPr defaultColWidth="1.7109375" defaultRowHeight="15.75"/>
  <cols>
    <col min="1" max="57" width="1.7109375" style="34"/>
    <col min="59" max="59" width="20.140625" style="106" customWidth="1"/>
    <col min="60" max="60" width="7" style="107" customWidth="1"/>
    <col min="61" max="61" width="21.5703125" style="106" customWidth="1"/>
    <col min="62" max="16384" width="1.7109375" style="34"/>
  </cols>
  <sheetData>
    <row r="1" spans="1:61" s="11" customFormat="1" ht="170.1" customHeight="1">
      <c r="A1" s="10"/>
      <c r="BG1" s="108"/>
      <c r="BH1" s="109"/>
      <c r="BI1" s="108"/>
    </row>
    <row r="2" spans="1:61" s="39" customFormat="1" ht="24.95" customHeight="1">
      <c r="A2" s="268" t="s">
        <v>1409</v>
      </c>
      <c r="B2" s="269"/>
      <c r="C2" s="275" t="s">
        <v>1408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  <c r="S2" s="38"/>
      <c r="U2" s="268" t="s">
        <v>20</v>
      </c>
      <c r="V2" s="269"/>
      <c r="W2" s="269"/>
      <c r="X2" s="269"/>
      <c r="Y2" s="269"/>
      <c r="Z2" s="269"/>
      <c r="AA2" s="269"/>
      <c r="AB2" s="269"/>
      <c r="AC2" s="269"/>
      <c r="AD2" s="277" t="s">
        <v>1410</v>
      </c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8"/>
      <c r="AP2" s="40"/>
      <c r="AR2" s="265" t="s">
        <v>1355</v>
      </c>
      <c r="AS2" s="266"/>
      <c r="AT2" s="266"/>
      <c r="AU2" s="266"/>
      <c r="AV2" s="266"/>
      <c r="AW2" s="266"/>
      <c r="AX2" s="266"/>
      <c r="AY2" s="266"/>
      <c r="AZ2" s="267"/>
      <c r="BG2" s="99"/>
      <c r="BH2" s="100"/>
      <c r="BI2" s="99"/>
    </row>
    <row r="3" spans="1:61" s="39" customFormat="1" ht="24.95" customHeight="1">
      <c r="A3" s="268" t="s">
        <v>19</v>
      </c>
      <c r="B3" s="269"/>
      <c r="C3" s="269"/>
      <c r="D3" s="269"/>
      <c r="E3" s="269"/>
      <c r="F3" s="269"/>
      <c r="G3" s="275" t="s">
        <v>1412</v>
      </c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38"/>
      <c r="U3" s="268" t="s">
        <v>1356</v>
      </c>
      <c r="V3" s="269"/>
      <c r="W3" s="269"/>
      <c r="X3" s="269"/>
      <c r="Y3" s="269"/>
      <c r="Z3" s="269"/>
      <c r="AA3" s="269"/>
      <c r="AB3" s="269"/>
      <c r="AC3" s="269"/>
      <c r="AD3" s="277" t="s">
        <v>1411</v>
      </c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8"/>
      <c r="AP3" s="40"/>
      <c r="AR3" s="279">
        <v>250</v>
      </c>
      <c r="AS3" s="275"/>
      <c r="AT3" s="275"/>
      <c r="AU3" s="275"/>
      <c r="AV3" s="275"/>
      <c r="AW3" s="275"/>
      <c r="AX3" s="275"/>
      <c r="AY3" s="275"/>
      <c r="AZ3" s="276"/>
      <c r="BG3" s="99"/>
      <c r="BH3" s="100"/>
      <c r="BI3" s="99"/>
    </row>
    <row r="4" spans="1:61" s="13" customFormat="1" ht="24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BG4" s="273" t="s">
        <v>1418</v>
      </c>
      <c r="BH4" s="127"/>
      <c r="BI4" s="128" t="s">
        <v>1416</v>
      </c>
    </row>
    <row r="5" spans="1:61" s="13" customFormat="1" ht="24.95" customHeight="1">
      <c r="T5" s="271" t="s">
        <v>1393</v>
      </c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12"/>
      <c r="BG5" s="274"/>
      <c r="BH5" s="127"/>
      <c r="BI5" s="129" t="s">
        <v>1417</v>
      </c>
    </row>
    <row r="6" spans="1:61" s="12" customFormat="1" ht="24.95" customHeight="1">
      <c r="A6" s="261" t="s">
        <v>1358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 t="s">
        <v>1359</v>
      </c>
      <c r="M6" s="262"/>
      <c r="N6" s="221" t="s">
        <v>1360</v>
      </c>
      <c r="O6" s="221"/>
      <c r="P6" s="221"/>
      <c r="Q6" s="221" t="s">
        <v>1361</v>
      </c>
      <c r="R6" s="222"/>
      <c r="S6" s="221" t="s">
        <v>1231</v>
      </c>
      <c r="T6" s="221"/>
      <c r="U6" s="221"/>
      <c r="V6" s="221" t="s">
        <v>1362</v>
      </c>
      <c r="W6" s="222"/>
      <c r="X6" s="222"/>
      <c r="Y6" s="222"/>
      <c r="Z6" s="221"/>
      <c r="AA6" s="221"/>
      <c r="AB6" s="261" t="s">
        <v>1363</v>
      </c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 t="s">
        <v>1359</v>
      </c>
      <c r="AN6" s="262"/>
      <c r="AO6" s="221" t="s">
        <v>1360</v>
      </c>
      <c r="AP6" s="221"/>
      <c r="AQ6" s="221"/>
      <c r="AR6" s="221" t="s">
        <v>1231</v>
      </c>
      <c r="AS6" s="221"/>
      <c r="AT6" s="221"/>
      <c r="AU6" s="221" t="s">
        <v>1361</v>
      </c>
      <c r="AV6" s="222"/>
      <c r="AW6" s="221" t="s">
        <v>1362</v>
      </c>
      <c r="AX6" s="222"/>
      <c r="AY6" s="222"/>
      <c r="AZ6" s="222"/>
      <c r="BG6" s="110"/>
      <c r="BH6" s="111"/>
      <c r="BI6" s="110"/>
    </row>
    <row r="7" spans="1:61" s="17" customFormat="1" ht="24.95" customHeight="1">
      <c r="A7" s="308" t="str">
        <f>BG9</f>
        <v>R. Tull (Rene)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248">
        <f>IF(OR(ISBLANK(N7),ISBLANK(AO7)),"",IF(N7&gt;AO7,2,IF(N7=AO7,1,0)))</f>
        <v>0</v>
      </c>
      <c r="M7" s="248"/>
      <c r="N7" s="227">
        <v>243</v>
      </c>
      <c r="O7" s="227"/>
      <c r="P7" s="227"/>
      <c r="Q7" s="227">
        <v>8</v>
      </c>
      <c r="R7" s="227"/>
      <c r="S7" s="227">
        <v>126</v>
      </c>
      <c r="T7" s="227"/>
      <c r="U7" s="227"/>
      <c r="V7" s="232">
        <f>IF(ISBLANK(Q7),"",ROUNDDOWN(N7/Q7,2))</f>
        <v>30.37</v>
      </c>
      <c r="W7" s="232"/>
      <c r="X7" s="232"/>
      <c r="Y7" s="232"/>
      <c r="Z7" s="249" t="s">
        <v>1364</v>
      </c>
      <c r="AA7" s="249"/>
      <c r="AB7" s="308" t="str">
        <f>BG10</f>
        <v>J.P. Bongers (Jos)</v>
      </c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218">
        <f>IF(OR(ISBLANK(N7),ISBLANK(AO7)),"",IF(N7&gt;AO7,0,IF(N7=AO7,1,2)))</f>
        <v>2</v>
      </c>
      <c r="AN7" s="218"/>
      <c r="AO7" s="227">
        <v>250</v>
      </c>
      <c r="AP7" s="227"/>
      <c r="AQ7" s="227"/>
      <c r="AR7" s="227">
        <v>75</v>
      </c>
      <c r="AS7" s="227"/>
      <c r="AT7" s="227"/>
      <c r="AU7" s="218">
        <f>IF(ISBLANK(Q7),"",Q7)</f>
        <v>8</v>
      </c>
      <c r="AV7" s="218"/>
      <c r="AW7" s="232">
        <f>IF(ISTEXT(AU7),"",ROUNDDOWN(AO7/AU7,2))</f>
        <v>31.25</v>
      </c>
      <c r="AX7" s="232"/>
      <c r="AY7" s="232"/>
      <c r="AZ7" s="232"/>
      <c r="BB7" s="41"/>
      <c r="BG7" s="101" t="s">
        <v>1392</v>
      </c>
      <c r="BH7" s="102" t="s">
        <v>1382</v>
      </c>
      <c r="BI7" s="103" t="s">
        <v>11</v>
      </c>
    </row>
    <row r="8" spans="1:61" s="17" customFormat="1" ht="24.95" customHeight="1">
      <c r="A8" s="308" t="str">
        <f>BG8</f>
        <v>S. van Etten (Sam)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248">
        <f>IF(OR(ISBLANK(N8),ISBLANK(AO8)),"",IF(N8&gt;AO8,2,IF(N8=AO8,1,0)))</f>
        <v>2</v>
      </c>
      <c r="M8" s="248"/>
      <c r="N8" s="227">
        <v>250</v>
      </c>
      <c r="O8" s="227"/>
      <c r="P8" s="227"/>
      <c r="Q8" s="227">
        <v>4</v>
      </c>
      <c r="R8" s="227"/>
      <c r="S8" s="227">
        <v>149</v>
      </c>
      <c r="T8" s="227"/>
      <c r="U8" s="227"/>
      <c r="V8" s="232">
        <f t="shared" ref="V8" si="0">IF(ISBLANK(Q8),"",ROUNDDOWN(N8/Q8,2))</f>
        <v>62.5</v>
      </c>
      <c r="W8" s="232"/>
      <c r="X8" s="232"/>
      <c r="Y8" s="232"/>
      <c r="Z8" s="249" t="s">
        <v>1364</v>
      </c>
      <c r="AA8" s="249"/>
      <c r="AB8" s="308" t="str">
        <f>BG11</f>
        <v>G. Veldhuizen (Gert-Jan)</v>
      </c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218">
        <f>IF(OR(ISBLANK(N8),ISBLANK(AO8)),"",IF(N8&gt;AO8,0,IF(N8=AO8,1,2)))</f>
        <v>0</v>
      </c>
      <c r="AN8" s="218"/>
      <c r="AO8" s="227">
        <v>79</v>
      </c>
      <c r="AP8" s="227"/>
      <c r="AQ8" s="227"/>
      <c r="AR8" s="227">
        <v>39</v>
      </c>
      <c r="AS8" s="227"/>
      <c r="AT8" s="227"/>
      <c r="AU8" s="218">
        <f>IF(ISBLANK(Q8),"",Q8)</f>
        <v>4</v>
      </c>
      <c r="AV8" s="218"/>
      <c r="AW8" s="232">
        <f t="shared" ref="AW8" si="1">IF(ISTEXT(AU8),"",ROUNDDOWN(AO8/AU8,2))</f>
        <v>19.75</v>
      </c>
      <c r="AX8" s="232"/>
      <c r="AY8" s="232"/>
      <c r="AZ8" s="232"/>
      <c r="BB8" s="41"/>
      <c r="BG8" s="130" t="s">
        <v>1413</v>
      </c>
      <c r="BH8" s="131">
        <v>203880</v>
      </c>
      <c r="BI8" s="132" t="s">
        <v>353</v>
      </c>
    </row>
    <row r="9" spans="1:61" s="17" customFormat="1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49"/>
      <c r="N9" s="50"/>
      <c r="O9" s="50"/>
      <c r="P9" s="50"/>
      <c r="Q9" s="50"/>
      <c r="R9" s="50"/>
      <c r="S9" s="50"/>
      <c r="T9" s="50"/>
      <c r="U9" s="50"/>
      <c r="V9" s="51"/>
      <c r="W9" s="51"/>
      <c r="X9" s="51"/>
      <c r="Y9" s="51"/>
      <c r="Z9" s="52"/>
      <c r="AA9" s="52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53"/>
      <c r="AN9" s="53"/>
      <c r="AO9" s="50"/>
      <c r="AP9" s="50"/>
      <c r="AQ9" s="50"/>
      <c r="AR9" s="50"/>
      <c r="AS9" s="50"/>
      <c r="AT9" s="50"/>
      <c r="AU9" s="53"/>
      <c r="AV9" s="53"/>
      <c r="AW9" s="51"/>
      <c r="AX9" s="51"/>
      <c r="AY9" s="51"/>
      <c r="AZ9" s="51"/>
      <c r="BB9" s="41"/>
      <c r="BG9" s="130" t="s">
        <v>1404</v>
      </c>
      <c r="BH9" s="131">
        <v>117804</v>
      </c>
      <c r="BI9" s="132" t="s">
        <v>1405</v>
      </c>
    </row>
    <row r="10" spans="1:61" s="17" customFormat="1" ht="24.95" customHeight="1">
      <c r="A10" s="18"/>
      <c r="B10" s="18"/>
      <c r="C10" s="18"/>
      <c r="D10" s="18"/>
      <c r="E10" s="18"/>
      <c r="F10" s="18"/>
      <c r="G10" s="19"/>
      <c r="H10" s="19"/>
      <c r="I10" s="19"/>
      <c r="J10" s="18"/>
      <c r="K10" s="19"/>
      <c r="L10" s="20"/>
      <c r="M10" s="21"/>
      <c r="N10" s="21"/>
      <c r="O10" s="18"/>
      <c r="P10" s="18"/>
      <c r="Q10" s="22"/>
      <c r="R10" s="22"/>
      <c r="S10" s="46"/>
      <c r="T10" s="46"/>
      <c r="U10" s="46"/>
      <c r="V10" s="221" t="s">
        <v>1365</v>
      </c>
      <c r="W10" s="222"/>
      <c r="X10" s="222"/>
      <c r="Y10" s="222"/>
      <c r="Z10" s="222"/>
      <c r="AA10" s="222"/>
      <c r="AB10" s="222"/>
      <c r="AC10" s="222"/>
      <c r="AD10" s="222"/>
      <c r="AE10" s="23"/>
      <c r="AF10" s="23"/>
      <c r="AG10" s="23"/>
      <c r="AH10" s="19"/>
      <c r="AI10" s="18"/>
      <c r="AJ10" s="20"/>
      <c r="AK10" s="20"/>
      <c r="AL10" s="20"/>
      <c r="AM10" s="21"/>
      <c r="AN10" s="20"/>
      <c r="AO10" s="21"/>
      <c r="AP10" s="18"/>
      <c r="AQ10" s="18"/>
      <c r="AR10" s="18"/>
      <c r="AS10" s="18"/>
      <c r="AT10" s="18"/>
      <c r="AU10" s="22"/>
      <c r="AV10" s="22"/>
      <c r="AW10" s="37"/>
      <c r="AX10" s="255"/>
      <c r="AY10" s="255"/>
      <c r="AZ10" s="255"/>
      <c r="BB10" s="41"/>
      <c r="BG10" s="130" t="s">
        <v>1414</v>
      </c>
      <c r="BH10" s="131">
        <v>113172</v>
      </c>
      <c r="BI10" s="132" t="s">
        <v>981</v>
      </c>
    </row>
    <row r="11" spans="1:61" s="17" customFormat="1" ht="24.95" customHeight="1">
      <c r="A11" s="281" t="s">
        <v>1413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48">
        <f>IF(OR(ISBLANK(N11),ISBLANK(AO11)),"",IF(N11&gt;AO11,2,IF(N11=AO11,1,0)))</f>
        <v>2</v>
      </c>
      <c r="M11" s="248"/>
      <c r="N11" s="227">
        <v>250</v>
      </c>
      <c r="O11" s="227"/>
      <c r="P11" s="227"/>
      <c r="Q11" s="227">
        <v>2</v>
      </c>
      <c r="R11" s="227"/>
      <c r="S11" s="227">
        <v>236</v>
      </c>
      <c r="T11" s="227"/>
      <c r="U11" s="227"/>
      <c r="V11" s="232">
        <f>IF(ISBLANK(Q11),"",ROUNDDOWN(N11/Q11,2))</f>
        <v>125</v>
      </c>
      <c r="W11" s="232"/>
      <c r="X11" s="232"/>
      <c r="Y11" s="232"/>
      <c r="Z11" s="249" t="s">
        <v>1364</v>
      </c>
      <c r="AA11" s="249"/>
      <c r="AB11" s="281" t="s">
        <v>1414</v>
      </c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18">
        <f>IF(OR(ISBLANK(N11),ISBLANK(AO11)),"",IF(N11&gt;AO11,0,IF(N11=AO11,1,2)))</f>
        <v>0</v>
      </c>
      <c r="AN11" s="218"/>
      <c r="AO11" s="227">
        <v>11</v>
      </c>
      <c r="AP11" s="227"/>
      <c r="AQ11" s="227"/>
      <c r="AR11" s="227">
        <v>11</v>
      </c>
      <c r="AS11" s="227"/>
      <c r="AT11" s="227"/>
      <c r="AU11" s="218">
        <f>IF(ISBLANK(Q11),"",Q11)</f>
        <v>2</v>
      </c>
      <c r="AV11" s="218"/>
      <c r="AW11" s="232">
        <f>IF(ISTEXT(AU11),"",ROUNDDOWN(AO11/AU11,2))</f>
        <v>5.5</v>
      </c>
      <c r="AX11" s="232"/>
      <c r="AY11" s="232"/>
      <c r="AZ11" s="232"/>
      <c r="BB11" s="41"/>
      <c r="BC11" s="18"/>
      <c r="BD11" s="18"/>
      <c r="BE11" s="18"/>
      <c r="BG11" s="133" t="s">
        <v>1415</v>
      </c>
      <c r="BH11" s="134">
        <v>205896</v>
      </c>
      <c r="BI11" s="135" t="s">
        <v>211</v>
      </c>
    </row>
    <row r="12" spans="1:61" s="18" customFormat="1" ht="24.95" customHeight="1">
      <c r="A12" s="281" t="s">
        <v>1404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48">
        <f>IF(OR(ISBLANK(N12),ISBLANK(AO12)),"",IF(N12&gt;AO12,2,IF(N12=AO12,1,0)))</f>
        <v>0</v>
      </c>
      <c r="M12" s="248"/>
      <c r="N12" s="227">
        <v>110</v>
      </c>
      <c r="O12" s="227"/>
      <c r="P12" s="227"/>
      <c r="Q12" s="227">
        <v>4</v>
      </c>
      <c r="R12" s="227"/>
      <c r="S12" s="227">
        <v>100</v>
      </c>
      <c r="T12" s="227"/>
      <c r="U12" s="227"/>
      <c r="V12" s="232">
        <f t="shared" ref="V12" si="2">IF(ISBLANK(Q12),"",ROUNDDOWN(N12/Q12,2))</f>
        <v>27.5</v>
      </c>
      <c r="W12" s="232"/>
      <c r="X12" s="232"/>
      <c r="Y12" s="232"/>
      <c r="Z12" s="249" t="s">
        <v>1364</v>
      </c>
      <c r="AA12" s="249"/>
      <c r="AB12" s="281" t="s">
        <v>1415</v>
      </c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18">
        <f>IF(OR(ISBLANK(N12),ISBLANK(AO12)),"",IF(N12&gt;AO12,0,IF(N12=AO12,1,2)))</f>
        <v>2</v>
      </c>
      <c r="AN12" s="218"/>
      <c r="AO12" s="227">
        <v>250</v>
      </c>
      <c r="AP12" s="227"/>
      <c r="AQ12" s="227"/>
      <c r="AR12" s="227">
        <v>136</v>
      </c>
      <c r="AS12" s="227"/>
      <c r="AT12" s="227"/>
      <c r="AU12" s="218">
        <f>IF(ISBLANK(Q12),"",Q12)</f>
        <v>4</v>
      </c>
      <c r="AV12" s="218"/>
      <c r="AW12" s="232">
        <f t="shared" ref="AW12" si="3">IF(ISTEXT(AU12),"",ROUNDDOWN(AO12/AU12,2))</f>
        <v>62.5</v>
      </c>
      <c r="AX12" s="232"/>
      <c r="AY12" s="232"/>
      <c r="AZ12" s="232"/>
      <c r="BB12" s="15"/>
      <c r="BC12" s="17"/>
      <c r="BD12" s="17"/>
      <c r="BE12" s="17"/>
      <c r="BG12" s="105"/>
      <c r="BH12" s="104"/>
      <c r="BI12" s="105"/>
    </row>
    <row r="13" spans="1:61" s="17" customFormat="1" ht="24.9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49"/>
      <c r="M13" s="49"/>
      <c r="N13" s="50"/>
      <c r="O13" s="50"/>
      <c r="P13" s="50"/>
      <c r="Q13" s="50"/>
      <c r="R13" s="50"/>
      <c r="S13" s="50"/>
      <c r="T13" s="50"/>
      <c r="U13" s="50"/>
      <c r="V13" s="51"/>
      <c r="W13" s="51"/>
      <c r="X13" s="51"/>
      <c r="Y13" s="51"/>
      <c r="Z13" s="52"/>
      <c r="AA13" s="52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3"/>
      <c r="AN13" s="53"/>
      <c r="AO13" s="50"/>
      <c r="AP13" s="50"/>
      <c r="AQ13" s="50"/>
      <c r="AR13" s="50"/>
      <c r="AS13" s="50"/>
      <c r="AT13" s="50"/>
      <c r="AU13" s="53"/>
      <c r="AV13" s="53"/>
      <c r="AW13" s="51"/>
      <c r="AX13" s="51"/>
      <c r="AY13" s="51"/>
      <c r="AZ13" s="51"/>
      <c r="BB13" s="41"/>
      <c r="BG13" s="146" t="s">
        <v>1403</v>
      </c>
      <c r="BH13" s="145" t="s">
        <v>1382</v>
      </c>
      <c r="BI13" s="146" t="s">
        <v>11</v>
      </c>
    </row>
    <row r="14" spans="1:61" s="17" customFormat="1" ht="24.95" customHeight="1">
      <c r="A14" s="18"/>
      <c r="B14" s="18"/>
      <c r="C14" s="18"/>
      <c r="D14" s="18"/>
      <c r="E14" s="18"/>
      <c r="F14" s="18"/>
      <c r="G14" s="19"/>
      <c r="H14" s="19"/>
      <c r="I14" s="19"/>
      <c r="J14" s="18"/>
      <c r="K14" s="19"/>
      <c r="L14" s="20"/>
      <c r="M14" s="21"/>
      <c r="N14" s="21"/>
      <c r="O14" s="18"/>
      <c r="P14" s="18"/>
      <c r="Q14" s="22"/>
      <c r="R14" s="22"/>
      <c r="S14" s="46"/>
      <c r="T14" s="46"/>
      <c r="U14" s="46"/>
      <c r="V14" s="221" t="s">
        <v>1366</v>
      </c>
      <c r="W14" s="222"/>
      <c r="X14" s="222"/>
      <c r="Y14" s="222"/>
      <c r="Z14" s="222"/>
      <c r="AA14" s="222"/>
      <c r="AB14" s="222"/>
      <c r="AC14" s="222"/>
      <c r="AD14" s="222"/>
      <c r="AE14" s="282"/>
      <c r="AF14" s="23"/>
      <c r="AG14" s="23"/>
      <c r="AH14" s="19"/>
      <c r="AI14" s="18"/>
      <c r="AJ14" s="20"/>
      <c r="AK14" s="20"/>
      <c r="AL14" s="20"/>
      <c r="AM14" s="21"/>
      <c r="AN14" s="20"/>
      <c r="AO14" s="21"/>
      <c r="AP14" s="18"/>
      <c r="AQ14" s="18"/>
      <c r="AR14" s="18"/>
      <c r="AS14" s="18"/>
      <c r="AT14" s="18"/>
      <c r="AU14" s="22"/>
      <c r="AV14" s="22"/>
      <c r="AW14" s="37"/>
      <c r="AX14" s="255"/>
      <c r="AY14" s="255"/>
      <c r="AZ14" s="255"/>
      <c r="BB14" s="41"/>
      <c r="BG14" s="146"/>
      <c r="BH14" s="145"/>
      <c r="BI14" s="146"/>
    </row>
    <row r="15" spans="1:61" s="17" customFormat="1" ht="24.95" customHeight="1">
      <c r="A15" s="281" t="s">
        <v>1413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48">
        <f>IF(OR(ISBLANK(N15),ISBLANK(AO15)),"",IF(N15&gt;AO15,2,IF(N15=AO15,1,0)))</f>
        <v>2</v>
      </c>
      <c r="M15" s="248"/>
      <c r="N15" s="227">
        <v>250</v>
      </c>
      <c r="O15" s="227"/>
      <c r="P15" s="227"/>
      <c r="Q15" s="227">
        <v>2</v>
      </c>
      <c r="R15" s="227"/>
      <c r="S15" s="227">
        <v>165</v>
      </c>
      <c r="T15" s="227"/>
      <c r="U15" s="227"/>
      <c r="V15" s="232">
        <f>IF(ISBLANK(Q15),"",ROUNDDOWN(N15/Q15,2))</f>
        <v>125</v>
      </c>
      <c r="W15" s="232"/>
      <c r="X15" s="232"/>
      <c r="Y15" s="232"/>
      <c r="Z15" s="249" t="s">
        <v>1364</v>
      </c>
      <c r="AA15" s="249"/>
      <c r="AB15" s="281" t="s">
        <v>1404</v>
      </c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18">
        <f>IF(OR(ISBLANK(N15),ISBLANK(AO15)),"",IF(N15&gt;AO15,0,IF(N15=AO15,1,2)))</f>
        <v>0</v>
      </c>
      <c r="AN15" s="218"/>
      <c r="AO15" s="227">
        <v>17</v>
      </c>
      <c r="AP15" s="227"/>
      <c r="AQ15" s="227"/>
      <c r="AR15" s="227">
        <v>17</v>
      </c>
      <c r="AS15" s="227"/>
      <c r="AT15" s="227"/>
      <c r="AU15" s="218">
        <f>IF(ISBLANK(Q15),"",Q15)</f>
        <v>2</v>
      </c>
      <c r="AV15" s="218"/>
      <c r="AW15" s="232">
        <f>IF(ISTEXT(AU15),"",ROUNDDOWN(AO15/AU15,2))</f>
        <v>8.5</v>
      </c>
      <c r="AX15" s="232"/>
      <c r="AY15" s="232"/>
      <c r="AZ15" s="232"/>
      <c r="BB15" s="41"/>
      <c r="BG15" s="146"/>
      <c r="BH15" s="145"/>
      <c r="BI15" s="146"/>
    </row>
    <row r="16" spans="1:61" s="17" customFormat="1" ht="24.95" customHeight="1">
      <c r="A16" s="281" t="s">
        <v>1414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48">
        <f>IF(OR(ISBLANK(N16),ISBLANK(AO16)),"",IF(N16&gt;AO16,2,IF(N16=AO16,1,0)))</f>
        <v>0</v>
      </c>
      <c r="M16" s="248"/>
      <c r="N16" s="227">
        <v>218</v>
      </c>
      <c r="O16" s="227"/>
      <c r="P16" s="227"/>
      <c r="Q16" s="227">
        <v>13</v>
      </c>
      <c r="R16" s="227"/>
      <c r="S16" s="227">
        <v>79</v>
      </c>
      <c r="T16" s="227"/>
      <c r="U16" s="227"/>
      <c r="V16" s="232">
        <f t="shared" ref="V16" si="4">IF(ISBLANK(Q16),"",ROUNDDOWN(N16/Q16,2))</f>
        <v>16.760000000000002</v>
      </c>
      <c r="W16" s="232"/>
      <c r="X16" s="232"/>
      <c r="Y16" s="232"/>
      <c r="Z16" s="249" t="s">
        <v>1364</v>
      </c>
      <c r="AA16" s="249"/>
      <c r="AB16" s="281" t="s">
        <v>1415</v>
      </c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18">
        <f>IF(OR(ISBLANK(N16),ISBLANK(AO16)),"",IF(N16&gt;AO16,0,IF(N16=AO16,1,2)))</f>
        <v>2</v>
      </c>
      <c r="AN16" s="218"/>
      <c r="AO16" s="227">
        <v>250</v>
      </c>
      <c r="AP16" s="227"/>
      <c r="AQ16" s="227"/>
      <c r="AR16" s="227">
        <v>78</v>
      </c>
      <c r="AS16" s="227"/>
      <c r="AT16" s="227"/>
      <c r="AU16" s="218">
        <f>IF(ISBLANK(Q16),"",Q16)</f>
        <v>13</v>
      </c>
      <c r="AV16" s="218"/>
      <c r="AW16" s="232">
        <f t="shared" ref="AW16" si="5">IF(ISTEXT(AU16),"",ROUNDDOWN(AO16/AU16,2))</f>
        <v>19.23</v>
      </c>
      <c r="AX16" s="232"/>
      <c r="AY16" s="232"/>
      <c r="AZ16" s="232"/>
      <c r="BB16" s="41"/>
      <c r="BC16" s="18"/>
      <c r="BD16" s="18"/>
      <c r="BE16" s="18"/>
      <c r="BG16" s="146"/>
      <c r="BH16" s="147"/>
      <c r="BI16" s="146"/>
    </row>
    <row r="17" spans="1:61" s="17" customFormat="1" ht="24.9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49"/>
      <c r="M17" s="49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  <c r="Y17" s="51"/>
      <c r="Z17" s="52"/>
      <c r="AA17" s="52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3"/>
      <c r="AN17" s="53"/>
      <c r="AO17" s="50"/>
      <c r="AP17" s="50"/>
      <c r="AQ17" s="50"/>
      <c r="AR17" s="50"/>
      <c r="AS17" s="50"/>
      <c r="AT17" s="50"/>
      <c r="AU17" s="53"/>
      <c r="AV17" s="53"/>
      <c r="AW17" s="51"/>
      <c r="AX17" s="51"/>
      <c r="AY17" s="51"/>
      <c r="AZ17" s="51"/>
      <c r="BB17" s="41"/>
      <c r="BC17" s="18"/>
      <c r="BD17" s="18"/>
      <c r="BE17" s="18"/>
      <c r="BG17" s="105"/>
      <c r="BH17" s="107"/>
      <c r="BI17" s="106"/>
    </row>
    <row r="18" spans="1:61" s="17" customFormat="1" ht="24.9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5"/>
      <c r="O18" s="25"/>
      <c r="P18" s="25"/>
      <c r="Q18" s="13"/>
      <c r="R18" s="26"/>
      <c r="S18" s="2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6"/>
      <c r="AI18" s="13"/>
      <c r="AJ18" s="26"/>
      <c r="AK18" s="26"/>
      <c r="AL18" s="2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B18" s="41"/>
      <c r="BG18" s="106"/>
      <c r="BH18" s="107"/>
      <c r="BI18" s="106"/>
    </row>
    <row r="19" spans="1:61" s="17" customFormat="1" ht="24.95" customHeight="1">
      <c r="A19" s="13"/>
      <c r="B19" s="13"/>
      <c r="C19" s="27" t="s">
        <v>1371</v>
      </c>
      <c r="D19" s="28"/>
      <c r="E19" s="28"/>
      <c r="F19" s="28"/>
      <c r="G19" s="28"/>
      <c r="H19" s="13"/>
      <c r="I19" s="13"/>
      <c r="J19" s="13"/>
      <c r="K19" s="13"/>
      <c r="L19" s="13"/>
      <c r="M19" s="13"/>
      <c r="N19" s="25"/>
      <c r="O19" s="25"/>
      <c r="P19" s="25"/>
      <c r="Q19" s="13"/>
      <c r="R19" s="26"/>
      <c r="S19" s="2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6"/>
      <c r="AI19" s="13"/>
      <c r="AJ19" s="26"/>
      <c r="AK19" s="26"/>
      <c r="AL19" s="26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B19" s="41"/>
      <c r="BG19" s="106"/>
      <c r="BH19" s="107"/>
      <c r="BI19" s="106"/>
    </row>
    <row r="20" spans="1:61" s="17" customFormat="1" ht="24.95" customHeight="1">
      <c r="A20" s="264"/>
      <c r="B20" s="264"/>
      <c r="C20" s="243" t="s">
        <v>1372</v>
      </c>
      <c r="D20" s="244"/>
      <c r="E20" s="244"/>
      <c r="F20" s="244"/>
      <c r="G20" s="29"/>
      <c r="H20" s="241" t="s">
        <v>21</v>
      </c>
      <c r="I20" s="241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1" t="s">
        <v>1373</v>
      </c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3" t="s">
        <v>1374</v>
      </c>
      <c r="AH20" s="244"/>
      <c r="AI20" s="244"/>
      <c r="AJ20" s="221" t="s">
        <v>1375</v>
      </c>
      <c r="AK20" s="245"/>
      <c r="AL20" s="245"/>
      <c r="AM20" s="243" t="s">
        <v>1376</v>
      </c>
      <c r="AN20" s="244"/>
      <c r="AO20" s="246"/>
      <c r="AP20" s="243" t="s">
        <v>1377</v>
      </c>
      <c r="AQ20" s="244"/>
      <c r="AR20" s="244"/>
      <c r="AS20" s="244"/>
      <c r="AT20" s="243" t="s">
        <v>1378</v>
      </c>
      <c r="AU20" s="244"/>
      <c r="AV20" s="247"/>
      <c r="AW20" s="243" t="s">
        <v>1379</v>
      </c>
      <c r="AX20" s="244"/>
      <c r="AY20" s="244"/>
      <c r="AZ20" s="244"/>
      <c r="BB20" s="41"/>
      <c r="BC20" s="18"/>
      <c r="BD20" s="18"/>
      <c r="BE20" s="18"/>
      <c r="BG20" s="105"/>
      <c r="BH20" s="112"/>
      <c r="BI20" s="106"/>
    </row>
    <row r="21" spans="1:61" s="18" customFormat="1" ht="24.95" customHeight="1">
      <c r="A21" s="218">
        <v>1</v>
      </c>
      <c r="B21" s="218"/>
      <c r="C21" s="283">
        <f t="shared" ref="C21:C24" si="6">VLOOKUP(H21,BG$7:BH$14,2,0)</f>
        <v>203880</v>
      </c>
      <c r="D21" s="284"/>
      <c r="E21" s="284"/>
      <c r="F21" s="284"/>
      <c r="G21" s="284"/>
      <c r="H21" s="226" t="s">
        <v>1413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85" t="str">
        <f t="shared" ref="U21:U24" si="7">VLOOKUP(H21,BG$7:BI$14,3,0)</f>
        <v>Horna</v>
      </c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63">
        <v>6</v>
      </c>
      <c r="AH21" s="227"/>
      <c r="AI21" s="227"/>
      <c r="AJ21" s="228">
        <v>750</v>
      </c>
      <c r="AK21" s="229"/>
      <c r="AL21" s="230"/>
      <c r="AM21" s="228">
        <v>8</v>
      </c>
      <c r="AN21" s="229"/>
      <c r="AO21" s="230"/>
      <c r="AP21" s="232">
        <f>IF(ISBLANK(AM21),"",ROUNDDOWN(AJ21/AM21,2))</f>
        <v>93.75</v>
      </c>
      <c r="AQ21" s="233"/>
      <c r="AR21" s="233"/>
      <c r="AS21" s="233"/>
      <c r="AT21" s="227">
        <v>236</v>
      </c>
      <c r="AU21" s="227"/>
      <c r="AV21" s="234"/>
      <c r="AW21" s="235" t="s">
        <v>1443</v>
      </c>
      <c r="AX21" s="235"/>
      <c r="AY21" s="235"/>
      <c r="AZ21" s="236"/>
      <c r="BB21" s="15"/>
      <c r="BC21" s="17"/>
      <c r="BD21" s="17"/>
      <c r="BE21" s="17"/>
      <c r="BG21" s="106"/>
      <c r="BH21" s="107"/>
      <c r="BI21" s="105"/>
    </row>
    <row r="22" spans="1:61" s="17" customFormat="1" ht="24.95" customHeight="1">
      <c r="A22" s="218">
        <v>2</v>
      </c>
      <c r="B22" s="218"/>
      <c r="C22" s="283">
        <f t="shared" si="6"/>
        <v>205896</v>
      </c>
      <c r="D22" s="284"/>
      <c r="E22" s="284"/>
      <c r="F22" s="284"/>
      <c r="G22" s="284"/>
      <c r="H22" s="226" t="s">
        <v>1415</v>
      </c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85" t="str">
        <f t="shared" si="7"/>
        <v>BV Gelre</v>
      </c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63">
        <v>4</v>
      </c>
      <c r="AH22" s="227"/>
      <c r="AI22" s="227"/>
      <c r="AJ22" s="228">
        <v>579</v>
      </c>
      <c r="AK22" s="229"/>
      <c r="AL22" s="230"/>
      <c r="AM22" s="227">
        <v>21</v>
      </c>
      <c r="AN22" s="227"/>
      <c r="AO22" s="231"/>
      <c r="AP22" s="232">
        <f t="shared" ref="AP22:AP24" si="8">IF(ISBLANK(AM22),"",ROUNDDOWN(AJ22/AM22,2))</f>
        <v>27.57</v>
      </c>
      <c r="AQ22" s="233"/>
      <c r="AR22" s="233"/>
      <c r="AS22" s="233"/>
      <c r="AT22" s="227">
        <v>136</v>
      </c>
      <c r="AU22" s="227"/>
      <c r="AV22" s="234"/>
      <c r="AW22" s="235" t="s">
        <v>1444</v>
      </c>
      <c r="AX22" s="235"/>
      <c r="AY22" s="235"/>
      <c r="AZ22" s="236"/>
      <c r="BB22" s="41"/>
      <c r="BG22" s="106"/>
      <c r="BH22" s="107"/>
      <c r="BI22" s="106"/>
    </row>
    <row r="23" spans="1:61" s="17" customFormat="1" ht="24.95" customHeight="1">
      <c r="A23" s="218">
        <v>3</v>
      </c>
      <c r="B23" s="218"/>
      <c r="C23" s="283">
        <f t="shared" si="6"/>
        <v>113172</v>
      </c>
      <c r="D23" s="284"/>
      <c r="E23" s="284"/>
      <c r="F23" s="284"/>
      <c r="G23" s="284"/>
      <c r="H23" s="226" t="s">
        <v>1414</v>
      </c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85" t="str">
        <f t="shared" si="7"/>
        <v>ABC 't Töpke</v>
      </c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63">
        <v>2</v>
      </c>
      <c r="AH23" s="227"/>
      <c r="AI23" s="227"/>
      <c r="AJ23" s="228">
        <v>479</v>
      </c>
      <c r="AK23" s="229"/>
      <c r="AL23" s="230"/>
      <c r="AM23" s="227">
        <v>23</v>
      </c>
      <c r="AN23" s="227"/>
      <c r="AO23" s="231"/>
      <c r="AP23" s="232">
        <f t="shared" si="8"/>
        <v>20.82</v>
      </c>
      <c r="AQ23" s="233"/>
      <c r="AR23" s="233"/>
      <c r="AS23" s="233"/>
      <c r="AT23" s="227">
        <v>79</v>
      </c>
      <c r="AU23" s="227"/>
      <c r="AV23" s="234"/>
      <c r="AW23" s="235" t="s">
        <v>1445</v>
      </c>
      <c r="AX23" s="235"/>
      <c r="AY23" s="235"/>
      <c r="AZ23" s="236"/>
      <c r="BB23" s="41"/>
      <c r="BG23" s="106"/>
      <c r="BH23" s="107"/>
      <c r="BI23" s="106"/>
    </row>
    <row r="24" spans="1:61" s="17" customFormat="1" ht="24.95" customHeight="1">
      <c r="A24" s="218">
        <v>4</v>
      </c>
      <c r="B24" s="218"/>
      <c r="C24" s="283">
        <f t="shared" si="6"/>
        <v>117804</v>
      </c>
      <c r="D24" s="284"/>
      <c r="E24" s="284"/>
      <c r="F24" s="284"/>
      <c r="G24" s="284"/>
      <c r="H24" s="226" t="s">
        <v>1404</v>
      </c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85" t="str">
        <f t="shared" si="7"/>
        <v>BV de Hoog / Van der Wilt</v>
      </c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63">
        <v>0</v>
      </c>
      <c r="AH24" s="227"/>
      <c r="AI24" s="227"/>
      <c r="AJ24" s="227">
        <v>370</v>
      </c>
      <c r="AK24" s="227"/>
      <c r="AL24" s="227"/>
      <c r="AM24" s="227">
        <v>14</v>
      </c>
      <c r="AN24" s="227"/>
      <c r="AO24" s="231"/>
      <c r="AP24" s="232">
        <f t="shared" si="8"/>
        <v>26.42</v>
      </c>
      <c r="AQ24" s="233"/>
      <c r="AR24" s="233"/>
      <c r="AS24" s="233"/>
      <c r="AT24" s="227">
        <v>126</v>
      </c>
      <c r="AU24" s="227"/>
      <c r="AV24" s="234"/>
      <c r="AW24" s="235" t="s">
        <v>1446</v>
      </c>
      <c r="AX24" s="235"/>
      <c r="AY24" s="235"/>
      <c r="AZ24" s="236"/>
      <c r="BB24" s="41"/>
      <c r="BG24" s="106"/>
      <c r="BH24" s="107"/>
      <c r="BI24" s="106"/>
    </row>
    <row r="25" spans="1:61" s="17" customFormat="1" ht="24.95" customHeight="1">
      <c r="A25" s="71"/>
      <c r="B25" s="71"/>
      <c r="C25" s="88"/>
      <c r="D25" s="89"/>
      <c r="E25" s="89"/>
      <c r="F25" s="89"/>
      <c r="G25" s="89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72"/>
      <c r="AH25" s="72"/>
      <c r="AI25" s="72"/>
      <c r="AJ25" s="72"/>
      <c r="AK25" s="72"/>
      <c r="AL25" s="72"/>
      <c r="AM25" s="72"/>
      <c r="AN25" s="72"/>
      <c r="AO25" s="91"/>
      <c r="AP25" s="68"/>
      <c r="AQ25" s="92"/>
      <c r="AR25" s="92"/>
      <c r="AS25" s="92"/>
      <c r="AT25" s="72"/>
      <c r="AU25" s="72"/>
      <c r="AV25" s="93"/>
      <c r="AW25" s="94"/>
      <c r="AX25" s="94"/>
      <c r="AY25" s="94"/>
      <c r="AZ25" s="95"/>
      <c r="BA25" s="42"/>
      <c r="BB25" s="41"/>
      <c r="BG25" s="106"/>
      <c r="BH25" s="107"/>
      <c r="BI25" s="106"/>
    </row>
    <row r="26" spans="1:61" s="13" customFormat="1" ht="24.95" customHeight="1">
      <c r="A26" s="209" t="s">
        <v>1380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1"/>
      <c r="L26" s="212">
        <f>IF(ISTEXT(AM26),"",ROUNDDOWN(AJ26/AM26,2))</f>
        <v>33</v>
      </c>
      <c r="M26" s="213"/>
      <c r="N26" s="213"/>
      <c r="O26" s="214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215">
        <f>SUM(AJ21:AL24)</f>
        <v>2178</v>
      </c>
      <c r="AK26" s="216"/>
      <c r="AL26" s="217"/>
      <c r="AM26" s="218">
        <f>SUM(AM21:AO24)</f>
        <v>66</v>
      </c>
      <c r="AN26" s="219"/>
      <c r="AO26" s="220"/>
      <c r="AP26" s="67"/>
      <c r="AQ26" s="65"/>
      <c r="AR26" s="65"/>
      <c r="AS26" s="65"/>
      <c r="AT26" s="65"/>
      <c r="AU26" s="65"/>
      <c r="AV26" s="65"/>
      <c r="AW26" s="65"/>
      <c r="AX26" s="65"/>
      <c r="AY26" s="65"/>
      <c r="AZ26" s="66"/>
      <c r="BB26" s="15" t="str">
        <f t="shared" ref="BB26:BB31" si="9">IF(ISBLANK(AO19),"",IF(AND(L19=2,N19&gt;AO19),"",IF(AND(L19=1,N19=AO19),"",IF(AND(L19=0,N19&lt;AO19),"","! pp/car fout"))))</f>
        <v/>
      </c>
      <c r="BC26" s="29"/>
      <c r="BD26" s="29"/>
      <c r="BE26" s="29"/>
      <c r="BG26" s="110"/>
      <c r="BH26" s="111"/>
      <c r="BI26" s="106"/>
    </row>
    <row r="27" spans="1:61" s="29" customFormat="1" ht="24.9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B27" s="15" t="str">
        <f t="shared" si="9"/>
        <v/>
      </c>
      <c r="BC27" s="17"/>
      <c r="BD27" s="17"/>
      <c r="BE27" s="17"/>
      <c r="BG27" s="106"/>
      <c r="BH27" s="107"/>
      <c r="BI27" s="110"/>
    </row>
    <row r="28" spans="1:61" s="17" customFormat="1" ht="24.9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B28" s="41" t="str">
        <f t="shared" si="9"/>
        <v/>
      </c>
      <c r="BG28" s="106"/>
      <c r="BH28" s="107"/>
      <c r="BI28" s="106"/>
    </row>
    <row r="29" spans="1:61" s="17" customFormat="1" ht="18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B29" s="41" t="str">
        <f t="shared" si="9"/>
        <v/>
      </c>
      <c r="BG29" s="106"/>
      <c r="BH29" s="107"/>
      <c r="BI29" s="106"/>
    </row>
    <row r="30" spans="1:61" s="17" customFormat="1" ht="18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B30" s="41" t="str">
        <f t="shared" si="9"/>
        <v/>
      </c>
      <c r="BG30" s="106"/>
      <c r="BH30" s="107"/>
      <c r="BI30" s="106"/>
    </row>
    <row r="31" spans="1:61" s="17" customFormat="1" ht="18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B31" s="41" t="str">
        <f t="shared" si="9"/>
        <v/>
      </c>
      <c r="BG31" s="106"/>
      <c r="BH31" s="107"/>
      <c r="BI31" s="106"/>
    </row>
    <row r="32" spans="1:61" s="17" customFormat="1" ht="18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B32" s="41" t="e">
        <f>IF(ISBLANK(#REF!),"",IF(AND(#REF!=2,#REF!&gt;#REF!),"",IF(AND(#REF!=1,#REF!=#REF!),"",IF(AND(#REF!=0,#REF!&lt;#REF!),"","! pp/car fout"))))</f>
        <v>#REF!</v>
      </c>
      <c r="BG32" s="106"/>
      <c r="BH32" s="107"/>
      <c r="BI32" s="106"/>
    </row>
    <row r="33" spans="1:61" s="17" customFormat="1" ht="12.7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B33" s="41" t="e">
        <f>IF(ISBLANK(#REF!),"",IF(AND(#REF!=2,#REF!&gt;#REF!),"",IF(AND(#REF!=1,#REF!=#REF!),"",IF(AND(#REF!=0,#REF!&lt;#REF!),"","! pp/car fout"))))</f>
        <v>#REF!</v>
      </c>
      <c r="BG33" s="106"/>
      <c r="BH33" s="107"/>
      <c r="BI33" s="106"/>
    </row>
    <row r="34" spans="1:61" s="17" customFormat="1" ht="12.7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B34" s="41" t="str">
        <f>IF(ISBLANK(AO26),"",IF(AND(L26=2,N26&gt;AO26),"",IF(AND(L26=1,N26=AO26),"",IF(AND(L26=0,N26&lt;AO26),"","! pp/car fout"))))</f>
        <v/>
      </c>
      <c r="BC34" s="13"/>
      <c r="BD34" s="13"/>
      <c r="BE34" s="13"/>
      <c r="BG34" s="106"/>
      <c r="BH34" s="107"/>
      <c r="BI34" s="106"/>
    </row>
    <row r="35" spans="1:61" s="13" customFormat="1" ht="12.7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G35" s="106"/>
      <c r="BH35" s="107"/>
      <c r="BI35" s="106"/>
    </row>
    <row r="36" spans="1:61" s="13" customFormat="1" ht="12.7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G36" s="106"/>
      <c r="BH36" s="107"/>
      <c r="BI36" s="106"/>
    </row>
    <row r="37" spans="1:61" s="13" customFormat="1" ht="12.7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G37" s="106"/>
      <c r="BH37" s="107"/>
      <c r="BI37" s="106"/>
    </row>
    <row r="38" spans="1:61" s="13" customFormat="1" ht="12.7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G38" s="106"/>
      <c r="BH38" s="107"/>
      <c r="BI38" s="106"/>
    </row>
    <row r="39" spans="1:61" s="13" customFormat="1" ht="12.7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C39" s="33"/>
      <c r="BD39" s="33"/>
      <c r="BE39" s="33"/>
      <c r="BG39" s="106"/>
      <c r="BH39" s="107"/>
      <c r="BI39" s="106"/>
    </row>
    <row r="40" spans="1:61" s="33" customFormat="1" ht="12.75">
      <c r="BG40" s="106"/>
      <c r="BH40" s="107"/>
      <c r="BI40" s="106"/>
    </row>
    <row r="41" spans="1:61" s="33" customFormat="1" ht="12.75">
      <c r="BG41" s="106"/>
      <c r="BH41" s="107"/>
      <c r="BI41" s="106"/>
    </row>
    <row r="42" spans="1:61" s="33" customFormat="1" ht="12.75">
      <c r="BG42" s="106"/>
      <c r="BH42" s="107"/>
      <c r="BI42" s="106"/>
    </row>
    <row r="43" spans="1:61" s="33" customFormat="1" ht="12.75">
      <c r="BG43" s="106"/>
      <c r="BH43" s="107"/>
      <c r="BI43" s="106"/>
    </row>
    <row r="44" spans="1:61" s="33" customFormat="1" ht="12.75">
      <c r="BG44" s="106"/>
      <c r="BH44" s="107"/>
      <c r="BI44" s="106"/>
    </row>
    <row r="45" spans="1:61" s="33" customFormat="1" ht="12.75">
      <c r="BG45" s="106"/>
      <c r="BH45" s="107"/>
      <c r="BI45" s="106"/>
    </row>
    <row r="46" spans="1:61" s="33" customFormat="1" ht="12.75">
      <c r="BG46" s="106"/>
      <c r="BH46" s="107"/>
      <c r="BI46" s="106"/>
    </row>
    <row r="47" spans="1:61" s="33" customFormat="1" ht="12.75">
      <c r="BG47" s="106"/>
      <c r="BH47" s="107"/>
      <c r="BI47" s="106"/>
    </row>
    <row r="48" spans="1:61" s="33" customFormat="1" ht="12.75">
      <c r="BG48" s="106"/>
      <c r="BH48" s="107"/>
      <c r="BI48" s="106"/>
    </row>
    <row r="49" spans="59:61" s="33" customFormat="1" ht="12.75">
      <c r="BG49" s="106"/>
      <c r="BH49" s="107"/>
      <c r="BI49" s="106"/>
    </row>
    <row r="50" spans="59:61" s="33" customFormat="1" ht="12.75">
      <c r="BG50" s="106"/>
      <c r="BH50" s="107"/>
      <c r="BI50" s="106"/>
    </row>
    <row r="51" spans="59:61" s="33" customFormat="1" ht="12.75">
      <c r="BG51" s="106"/>
      <c r="BH51" s="107"/>
      <c r="BI51" s="106"/>
    </row>
    <row r="52" spans="59:61" s="33" customFormat="1" ht="12.75">
      <c r="BG52" s="106"/>
      <c r="BH52" s="107"/>
      <c r="BI52" s="106"/>
    </row>
    <row r="53" spans="59:61" s="33" customFormat="1" ht="12.75">
      <c r="BG53" s="106"/>
      <c r="BH53" s="107"/>
      <c r="BI53" s="106"/>
    </row>
    <row r="54" spans="59:61" s="33" customFormat="1" ht="12.75">
      <c r="BG54" s="106"/>
      <c r="BH54" s="107"/>
      <c r="BI54" s="106"/>
    </row>
    <row r="55" spans="59:61" s="33" customFormat="1" ht="12.75">
      <c r="BG55" s="106"/>
      <c r="BH55" s="107"/>
      <c r="BI55" s="106"/>
    </row>
    <row r="56" spans="59:61" s="33" customFormat="1" ht="12.75">
      <c r="BG56" s="106"/>
      <c r="BH56" s="107"/>
      <c r="BI56" s="106"/>
    </row>
    <row r="57" spans="59:61" s="33" customFormat="1" ht="12.75">
      <c r="BG57" s="106"/>
      <c r="BH57" s="107"/>
      <c r="BI57" s="106"/>
    </row>
    <row r="58" spans="59:61" s="33" customFormat="1" ht="12.75">
      <c r="BG58" s="106"/>
      <c r="BH58" s="107"/>
      <c r="BI58" s="106"/>
    </row>
    <row r="59" spans="59:61" s="33" customFormat="1" ht="12.75">
      <c r="BG59" s="106"/>
      <c r="BH59" s="107"/>
      <c r="BI59" s="106"/>
    </row>
    <row r="60" spans="59:61" s="33" customFormat="1" ht="12.75">
      <c r="BG60" s="106"/>
      <c r="BH60" s="107"/>
      <c r="BI60" s="106"/>
    </row>
    <row r="61" spans="59:61" s="33" customFormat="1" ht="12.75">
      <c r="BG61" s="106"/>
      <c r="BH61" s="107"/>
      <c r="BI61" s="106"/>
    </row>
    <row r="62" spans="59:61" s="33" customFormat="1" ht="12.75">
      <c r="BG62" s="106"/>
      <c r="BH62" s="107"/>
      <c r="BI62" s="106"/>
    </row>
    <row r="63" spans="59:61" s="33" customFormat="1" ht="12.75">
      <c r="BG63" s="106"/>
      <c r="BH63" s="107"/>
      <c r="BI63" s="106"/>
    </row>
    <row r="64" spans="59:61" s="33" customFormat="1" ht="12.75">
      <c r="BG64" s="106"/>
      <c r="BH64" s="107"/>
      <c r="BI64" s="106"/>
    </row>
    <row r="65" spans="59:61" s="33" customFormat="1" ht="12.75">
      <c r="BG65" s="106"/>
      <c r="BH65" s="107"/>
      <c r="BI65" s="106"/>
    </row>
    <row r="66" spans="59:61" s="33" customFormat="1" ht="12.75">
      <c r="BG66" s="106"/>
      <c r="BH66" s="107"/>
      <c r="BI66" s="106"/>
    </row>
    <row r="67" spans="59:61" s="33" customFormat="1" ht="12.75">
      <c r="BG67" s="106"/>
      <c r="BH67" s="107"/>
      <c r="BI67" s="106"/>
    </row>
    <row r="68" spans="59:61" s="33" customFormat="1" ht="12.75">
      <c r="BG68" s="106"/>
      <c r="BH68" s="107"/>
      <c r="BI68" s="106"/>
    </row>
    <row r="69" spans="59:61" s="33" customFormat="1" ht="12.75">
      <c r="BG69" s="106"/>
      <c r="BH69" s="107"/>
      <c r="BI69" s="106"/>
    </row>
    <row r="70" spans="59:61" s="33" customFormat="1" ht="12.75">
      <c r="BG70" s="106"/>
      <c r="BH70" s="107"/>
      <c r="BI70" s="106"/>
    </row>
    <row r="71" spans="59:61" s="33" customFormat="1" ht="12.75">
      <c r="BG71" s="106"/>
      <c r="BH71" s="107"/>
      <c r="BI71" s="106"/>
    </row>
    <row r="72" spans="59:61" s="33" customFormat="1" ht="12.75">
      <c r="BG72" s="106"/>
      <c r="BH72" s="107"/>
      <c r="BI72" s="106"/>
    </row>
    <row r="73" spans="59:61" s="33" customFormat="1" ht="12.75">
      <c r="BG73" s="106"/>
      <c r="BH73" s="107"/>
      <c r="BI73" s="106"/>
    </row>
    <row r="74" spans="59:61" s="33" customFormat="1" ht="12.75">
      <c r="BG74" s="106"/>
      <c r="BH74" s="107"/>
      <c r="BI74" s="106"/>
    </row>
    <row r="75" spans="59:61" s="33" customFormat="1" ht="12.75">
      <c r="BG75" s="106"/>
      <c r="BH75" s="107"/>
      <c r="BI75" s="106"/>
    </row>
    <row r="76" spans="59:61" s="33" customFormat="1" ht="12.75">
      <c r="BG76" s="106"/>
      <c r="BH76" s="107"/>
      <c r="BI76" s="106"/>
    </row>
    <row r="77" spans="59:61" s="33" customFormat="1" ht="12.75">
      <c r="BG77" s="106"/>
      <c r="BH77" s="107"/>
      <c r="BI77" s="106"/>
    </row>
    <row r="78" spans="59:61" s="33" customFormat="1" ht="12.75">
      <c r="BG78" s="106"/>
      <c r="BH78" s="107"/>
      <c r="BI78" s="106"/>
    </row>
    <row r="79" spans="59:61" s="33" customFormat="1" ht="12.75">
      <c r="BG79" s="106"/>
      <c r="BH79" s="107"/>
      <c r="BI79" s="106"/>
    </row>
    <row r="80" spans="59:61" s="33" customFormat="1" ht="12.75">
      <c r="BG80" s="106"/>
      <c r="BH80" s="107"/>
      <c r="BI80" s="106"/>
    </row>
    <row r="81" spans="59:61" s="33" customFormat="1" ht="12.75">
      <c r="BG81" s="106"/>
      <c r="BH81" s="107"/>
      <c r="BI81" s="106"/>
    </row>
    <row r="82" spans="59:61" s="33" customFormat="1" ht="12.75">
      <c r="BG82" s="106"/>
      <c r="BH82" s="107"/>
      <c r="BI82" s="106"/>
    </row>
    <row r="83" spans="59:61" s="33" customFormat="1" ht="12.75">
      <c r="BG83" s="106"/>
      <c r="BH83" s="107"/>
      <c r="BI83" s="106"/>
    </row>
    <row r="84" spans="59:61" s="33" customFormat="1" ht="12.75">
      <c r="BG84" s="106"/>
      <c r="BH84" s="107"/>
      <c r="BI84" s="106"/>
    </row>
    <row r="85" spans="59:61" s="33" customFormat="1" ht="12.75">
      <c r="BG85" s="106"/>
      <c r="BH85" s="107"/>
      <c r="BI85" s="106"/>
    </row>
    <row r="86" spans="59:61" s="33" customFormat="1" ht="12.75">
      <c r="BG86" s="106"/>
      <c r="BH86" s="107"/>
      <c r="BI86" s="106"/>
    </row>
    <row r="87" spans="59:61" s="33" customFormat="1" ht="12.75">
      <c r="BG87" s="106"/>
      <c r="BH87" s="107"/>
      <c r="BI87" s="106"/>
    </row>
    <row r="88" spans="59:61" s="33" customFormat="1" ht="12.75">
      <c r="BG88" s="106"/>
      <c r="BH88" s="107"/>
      <c r="BI88" s="106"/>
    </row>
    <row r="89" spans="59:61" s="33" customFormat="1" ht="12.75">
      <c r="BG89" s="106"/>
      <c r="BH89" s="107"/>
      <c r="BI89" s="106"/>
    </row>
    <row r="90" spans="59:61" s="33" customFormat="1" ht="12.75">
      <c r="BG90" s="106"/>
      <c r="BH90" s="107"/>
      <c r="BI90" s="106"/>
    </row>
    <row r="91" spans="59:61" s="33" customFormat="1" ht="12.75">
      <c r="BG91" s="106"/>
      <c r="BH91" s="107"/>
      <c r="BI91" s="106"/>
    </row>
    <row r="92" spans="59:61" s="33" customFormat="1" ht="12.75">
      <c r="BG92" s="106"/>
      <c r="BH92" s="107"/>
      <c r="BI92" s="106"/>
    </row>
    <row r="93" spans="59:61" s="33" customFormat="1" ht="12.75">
      <c r="BG93" s="106"/>
      <c r="BH93" s="107"/>
      <c r="BI93" s="106"/>
    </row>
    <row r="94" spans="59:61" s="33" customFormat="1" ht="12.75">
      <c r="BG94" s="106"/>
      <c r="BH94" s="107"/>
      <c r="BI94" s="106"/>
    </row>
    <row r="95" spans="59:61" s="33" customFormat="1" ht="12.75">
      <c r="BG95" s="106"/>
      <c r="BH95" s="107"/>
      <c r="BI95" s="106"/>
    </row>
    <row r="96" spans="59:61" s="33" customFormat="1" ht="12.75">
      <c r="BG96" s="106"/>
      <c r="BH96" s="107"/>
      <c r="BI96" s="106"/>
    </row>
    <row r="97" spans="59:61" s="33" customFormat="1" ht="12.75">
      <c r="BG97" s="106"/>
      <c r="BH97" s="107"/>
      <c r="BI97" s="106"/>
    </row>
    <row r="98" spans="59:61" s="33" customFormat="1" ht="12.75">
      <c r="BG98" s="106"/>
      <c r="BH98" s="107"/>
      <c r="BI98" s="106"/>
    </row>
    <row r="99" spans="59:61" s="33" customFormat="1" ht="12.75">
      <c r="BG99" s="106"/>
      <c r="BH99" s="107"/>
      <c r="BI99" s="106"/>
    </row>
    <row r="100" spans="59:61" s="33" customFormat="1" ht="12.75">
      <c r="BG100" s="106"/>
      <c r="BH100" s="107"/>
      <c r="BI100" s="106"/>
    </row>
    <row r="101" spans="59:61" s="33" customFormat="1" ht="12.75">
      <c r="BG101" s="106"/>
      <c r="BH101" s="107"/>
      <c r="BI101" s="106"/>
    </row>
    <row r="102" spans="59:61" s="33" customFormat="1" ht="12.75">
      <c r="BG102" s="106"/>
      <c r="BH102" s="107"/>
      <c r="BI102" s="106"/>
    </row>
    <row r="103" spans="59:61" s="33" customFormat="1" ht="12.75">
      <c r="BG103" s="106"/>
      <c r="BH103" s="107"/>
      <c r="BI103" s="106"/>
    </row>
    <row r="104" spans="59:61" s="33" customFormat="1" ht="12.75">
      <c r="BG104" s="106"/>
      <c r="BH104" s="107"/>
      <c r="BI104" s="106"/>
    </row>
    <row r="105" spans="59:61" s="33" customFormat="1" ht="12.75">
      <c r="BG105" s="106"/>
      <c r="BH105" s="107"/>
      <c r="BI105" s="106"/>
    </row>
    <row r="106" spans="59:61" s="33" customFormat="1" ht="12.75">
      <c r="BG106" s="106"/>
      <c r="BH106" s="107"/>
      <c r="BI106" s="106"/>
    </row>
    <row r="107" spans="59:61" s="33" customFormat="1" ht="12.75">
      <c r="BG107" s="106"/>
      <c r="BH107" s="107"/>
      <c r="BI107" s="106"/>
    </row>
    <row r="108" spans="59:61" s="33" customFormat="1" ht="12.75">
      <c r="BG108" s="106"/>
      <c r="BH108" s="107"/>
      <c r="BI108" s="106"/>
    </row>
    <row r="109" spans="59:61" s="33" customFormat="1" ht="12.75">
      <c r="BG109" s="106"/>
      <c r="BH109" s="107"/>
      <c r="BI109" s="106"/>
    </row>
    <row r="110" spans="59:61" s="33" customFormat="1" ht="12.75">
      <c r="BG110" s="106"/>
      <c r="BH110" s="107"/>
      <c r="BI110" s="106"/>
    </row>
    <row r="111" spans="59:61" s="33" customFormat="1" ht="12.75">
      <c r="BG111" s="106"/>
      <c r="BH111" s="107"/>
      <c r="BI111" s="106"/>
    </row>
    <row r="112" spans="59:61" s="33" customFormat="1" ht="12.75">
      <c r="BG112" s="106"/>
      <c r="BH112" s="107"/>
      <c r="BI112" s="106"/>
    </row>
    <row r="113" spans="1:61" s="33" customFormat="1" ht="12.75">
      <c r="BG113" s="106"/>
      <c r="BH113" s="107"/>
      <c r="BI113" s="106"/>
    </row>
    <row r="114" spans="1:61" s="33" customFormat="1" ht="12.75">
      <c r="BG114" s="106"/>
      <c r="BH114" s="107"/>
      <c r="BI114" s="106"/>
    </row>
    <row r="115" spans="1:61" s="33" customFormat="1" ht="12.75">
      <c r="BG115" s="106"/>
      <c r="BH115" s="107"/>
      <c r="BI115" s="106"/>
    </row>
    <row r="116" spans="1:61" s="33" customFormat="1" ht="12.75">
      <c r="BG116" s="106"/>
      <c r="BH116" s="107"/>
      <c r="BI116" s="106"/>
    </row>
    <row r="117" spans="1:61" s="33" customFormat="1" ht="12.75">
      <c r="BG117" s="106"/>
      <c r="BH117" s="107"/>
      <c r="BI117" s="106"/>
    </row>
    <row r="118" spans="1:61" s="33" customFormat="1" ht="12.75">
      <c r="BG118" s="106"/>
      <c r="BH118" s="107"/>
      <c r="BI118" s="106"/>
    </row>
    <row r="119" spans="1:61" s="33" customFormat="1" ht="12.75">
      <c r="BG119" s="106"/>
      <c r="BH119" s="107"/>
      <c r="BI119" s="106"/>
    </row>
    <row r="120" spans="1:61" s="33" customFormat="1" ht="12.75">
      <c r="BG120" s="106"/>
      <c r="BH120" s="107"/>
      <c r="BI120" s="106"/>
    </row>
    <row r="121" spans="1:61" s="33" customForma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G121" s="106"/>
      <c r="BH121" s="107"/>
      <c r="BI121" s="106"/>
    </row>
    <row r="122" spans="1:61" s="33" customForma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G122" s="106"/>
      <c r="BH122" s="107"/>
      <c r="BI122" s="106"/>
    </row>
    <row r="123" spans="1:61" s="33" customForma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G123" s="106"/>
      <c r="BH123" s="107"/>
      <c r="BI123" s="106"/>
    </row>
    <row r="124" spans="1:61" s="33" customForma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G124" s="106"/>
      <c r="BH124" s="107"/>
      <c r="BI124" s="106"/>
    </row>
    <row r="125" spans="1:61" s="33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G125" s="106"/>
      <c r="BH125" s="107"/>
      <c r="BI125" s="106"/>
    </row>
    <row r="126" spans="1:61" s="33" customForma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G126" s="106"/>
      <c r="BH126" s="107"/>
      <c r="BI126" s="106"/>
    </row>
    <row r="127" spans="1:61" s="33" customForma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G127" s="106"/>
      <c r="BH127" s="107"/>
      <c r="BI127" s="106"/>
    </row>
    <row r="128" spans="1:61" s="33" customForma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C128" s="34"/>
      <c r="BD128" s="34"/>
      <c r="BE128" s="34"/>
      <c r="BG128" s="106"/>
      <c r="BH128" s="107"/>
      <c r="BI128" s="106"/>
    </row>
  </sheetData>
  <sheetProtection sheet="1" objects="1" scenarios="1"/>
  <mergeCells count="161">
    <mergeCell ref="T5:AF5"/>
    <mergeCell ref="A2:B2"/>
    <mergeCell ref="C2:R2"/>
    <mergeCell ref="U2:AC2"/>
    <mergeCell ref="AD2:AO2"/>
    <mergeCell ref="AR2:AZ2"/>
    <mergeCell ref="A3:F3"/>
    <mergeCell ref="G3:R3"/>
    <mergeCell ref="U3:AC3"/>
    <mergeCell ref="AD3:AO3"/>
    <mergeCell ref="AR3:AZ3"/>
    <mergeCell ref="AM6:AN6"/>
    <mergeCell ref="AO6:AQ6"/>
    <mergeCell ref="AR6:AT6"/>
    <mergeCell ref="AU6:AV6"/>
    <mergeCell ref="AW6:AZ6"/>
    <mergeCell ref="A7:K7"/>
    <mergeCell ref="L7:M7"/>
    <mergeCell ref="N7:P7"/>
    <mergeCell ref="Q7:R7"/>
    <mergeCell ref="S7:U7"/>
    <mergeCell ref="A6:K6"/>
    <mergeCell ref="L6:M6"/>
    <mergeCell ref="N6:P6"/>
    <mergeCell ref="Q6:R6"/>
    <mergeCell ref="S6:U6"/>
    <mergeCell ref="V6:Y6"/>
    <mergeCell ref="Z6:AA6"/>
    <mergeCell ref="AB6:AL6"/>
    <mergeCell ref="AU7:AV7"/>
    <mergeCell ref="AW7:AZ7"/>
    <mergeCell ref="AM7:AN7"/>
    <mergeCell ref="AO7:AQ7"/>
    <mergeCell ref="AR7:AT7"/>
    <mergeCell ref="A8:K8"/>
    <mergeCell ref="L8:M8"/>
    <mergeCell ref="N8:P8"/>
    <mergeCell ref="Q8:R8"/>
    <mergeCell ref="S8:U8"/>
    <mergeCell ref="V8:Y8"/>
    <mergeCell ref="Z8:AA8"/>
    <mergeCell ref="AB8:AL8"/>
    <mergeCell ref="V7:Y7"/>
    <mergeCell ref="Z7:AA7"/>
    <mergeCell ref="AB7:AL7"/>
    <mergeCell ref="AB11:AL11"/>
    <mergeCell ref="AM11:AN11"/>
    <mergeCell ref="V10:AD10"/>
    <mergeCell ref="AX10:AZ10"/>
    <mergeCell ref="AM8:AN8"/>
    <mergeCell ref="AO8:AQ8"/>
    <mergeCell ref="AR8:AT8"/>
    <mergeCell ref="AU8:AV8"/>
    <mergeCell ref="AW8:AZ8"/>
    <mergeCell ref="AO12:AQ12"/>
    <mergeCell ref="AR12:AT12"/>
    <mergeCell ref="AU12:AV12"/>
    <mergeCell ref="AO11:AQ11"/>
    <mergeCell ref="AR11:AT11"/>
    <mergeCell ref="AU11:AV11"/>
    <mergeCell ref="AW11:AZ11"/>
    <mergeCell ref="A12:K12"/>
    <mergeCell ref="L12:M12"/>
    <mergeCell ref="N12:P12"/>
    <mergeCell ref="Q12:R12"/>
    <mergeCell ref="S12:U12"/>
    <mergeCell ref="V12:Y12"/>
    <mergeCell ref="Z12:AA12"/>
    <mergeCell ref="AB12:AL12"/>
    <mergeCell ref="AM12:AN12"/>
    <mergeCell ref="AW12:AZ12"/>
    <mergeCell ref="A11:K11"/>
    <mergeCell ref="L11:M11"/>
    <mergeCell ref="N11:P11"/>
    <mergeCell ref="Q11:R11"/>
    <mergeCell ref="S11:U11"/>
    <mergeCell ref="V11:Y11"/>
    <mergeCell ref="Z11:AA11"/>
    <mergeCell ref="A16:K16"/>
    <mergeCell ref="L16:M16"/>
    <mergeCell ref="N16:P16"/>
    <mergeCell ref="A15:K15"/>
    <mergeCell ref="L15:M15"/>
    <mergeCell ref="N15:P15"/>
    <mergeCell ref="Q15:R15"/>
    <mergeCell ref="S15:U15"/>
    <mergeCell ref="V15:Y15"/>
    <mergeCell ref="Q16:R16"/>
    <mergeCell ref="S16:U16"/>
    <mergeCell ref="V16:Y16"/>
    <mergeCell ref="AO16:AQ16"/>
    <mergeCell ref="AR16:AT16"/>
    <mergeCell ref="V14:AE14"/>
    <mergeCell ref="AX14:AZ14"/>
    <mergeCell ref="AW16:AZ16"/>
    <mergeCell ref="Z16:AA16"/>
    <mergeCell ref="AB16:AL16"/>
    <mergeCell ref="AM16:AN16"/>
    <mergeCell ref="AU16:AV16"/>
    <mergeCell ref="Z15:AA15"/>
    <mergeCell ref="AB15:AL15"/>
    <mergeCell ref="AM15:AN15"/>
    <mergeCell ref="AO15:AQ15"/>
    <mergeCell ref="AR15:AT15"/>
    <mergeCell ref="AU15:AV15"/>
    <mergeCell ref="AW15:AZ15"/>
    <mergeCell ref="AW20:AZ20"/>
    <mergeCell ref="A21:B21"/>
    <mergeCell ref="C21:G21"/>
    <mergeCell ref="H21:T21"/>
    <mergeCell ref="U21:AF21"/>
    <mergeCell ref="AG21:AI21"/>
    <mergeCell ref="AJ21:AL21"/>
    <mergeCell ref="AM21:AO21"/>
    <mergeCell ref="AP21:AS21"/>
    <mergeCell ref="AT21:AV21"/>
    <mergeCell ref="A20:B20"/>
    <mergeCell ref="C20:F20"/>
    <mergeCell ref="H20:T20"/>
    <mergeCell ref="U20:AF20"/>
    <mergeCell ref="AG20:AI20"/>
    <mergeCell ref="AJ20:AL20"/>
    <mergeCell ref="AM20:AO20"/>
    <mergeCell ref="AP20:AS20"/>
    <mergeCell ref="AT20:AV20"/>
    <mergeCell ref="AW21:AZ21"/>
    <mergeCell ref="AT23:AV23"/>
    <mergeCell ref="AW23:AZ23"/>
    <mergeCell ref="A22:B22"/>
    <mergeCell ref="C22:G22"/>
    <mergeCell ref="H22:T22"/>
    <mergeCell ref="U22:AF22"/>
    <mergeCell ref="AG22:AI22"/>
    <mergeCell ref="AJ22:AL22"/>
    <mergeCell ref="AM22:AO22"/>
    <mergeCell ref="AP22:AS22"/>
    <mergeCell ref="AT22:AV22"/>
    <mergeCell ref="BG4:BG5"/>
    <mergeCell ref="A26:K26"/>
    <mergeCell ref="L26:O26"/>
    <mergeCell ref="AJ26:AL26"/>
    <mergeCell ref="AM26:AO26"/>
    <mergeCell ref="AW24:AZ24"/>
    <mergeCell ref="A24:B24"/>
    <mergeCell ref="C24:G24"/>
    <mergeCell ref="H24:T24"/>
    <mergeCell ref="U24:AF24"/>
    <mergeCell ref="AG24:AI24"/>
    <mergeCell ref="AJ24:AL24"/>
    <mergeCell ref="AM24:AO24"/>
    <mergeCell ref="AP24:AS24"/>
    <mergeCell ref="AT24:AV24"/>
    <mergeCell ref="AW22:AZ22"/>
    <mergeCell ref="A23:B23"/>
    <mergeCell ref="C23:G23"/>
    <mergeCell ref="H23:T23"/>
    <mergeCell ref="U23:AF23"/>
    <mergeCell ref="AG23:AI23"/>
    <mergeCell ref="AJ23:AL23"/>
    <mergeCell ref="AM23:AO23"/>
    <mergeCell ref="AP23:AS23"/>
  </mergeCells>
  <dataValidations count="2">
    <dataValidation type="list" allowBlank="1" showInputMessage="1" showErrorMessage="1" sqref="A11:K12 AB11:AL12 AB15:AL16 A15:K16">
      <formula1>$BG$7:$BG$13</formula1>
    </dataValidation>
    <dataValidation type="list" allowBlank="1" showInputMessage="1" showErrorMessage="1" sqref="H21:T25">
      <formula1>$BG$7:$BG$14</formula1>
    </dataValidation>
  </dataValidations>
  <pageMargins left="0.70866141732283472" right="0.70866141732283472" top="0.15748031496062992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8</vt:i4>
      </vt:variant>
    </vt:vector>
  </HeadingPairs>
  <TitlesOfParts>
    <vt:vector size="20" baseType="lpstr">
      <vt:lpstr>UItslagen 8 deelnemers (2 dec)</vt:lpstr>
      <vt:lpstr>Poule 1-4</vt:lpstr>
      <vt:lpstr>Poule 5-8</vt:lpstr>
      <vt:lpstr>Kruisfinales-eindstand</vt:lpstr>
      <vt:lpstr>Uitslagen 8 deelnemers (3 dec)</vt:lpstr>
      <vt:lpstr>Vereniging namen</vt:lpstr>
      <vt:lpstr>Rekenpagina 2</vt:lpstr>
      <vt:lpstr>PUBLICATIE 2</vt:lpstr>
      <vt:lpstr>Uitslagen poule A</vt:lpstr>
      <vt:lpstr>Uitslagen poule B</vt:lpstr>
      <vt:lpstr>Rekenpagina eindstand</vt:lpstr>
      <vt:lpstr>PUBLICATIE</vt:lpstr>
      <vt:lpstr>'Kruisfinales-eindstand'!Afdrukbereik</vt:lpstr>
      <vt:lpstr>'Poule 1-4'!Afdrukbereik</vt:lpstr>
      <vt:lpstr>'Poule 5-8'!Afdrukbereik</vt:lpstr>
      <vt:lpstr>'UItslagen 8 deelnemers (2 dec)'!Afdrukbereik</vt:lpstr>
      <vt:lpstr>'Uitslagen 8 deelnemers (3 dec)'!Afdrukbereik</vt:lpstr>
      <vt:lpstr>'Uitslagen poule A'!Afdrukbereik</vt:lpstr>
      <vt:lpstr>'Uitslagen poule B'!Afdrukbereik</vt:lpstr>
      <vt:lpstr>'Vereniging namen'!ExterneGegevens_1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Your User Name</cp:lastModifiedBy>
  <cp:lastPrinted>2018-12-09T15:28:09Z</cp:lastPrinted>
  <dcterms:created xsi:type="dcterms:W3CDTF">2014-05-18T09:26:50Z</dcterms:created>
  <dcterms:modified xsi:type="dcterms:W3CDTF">2018-12-09T17:26:17Z</dcterms:modified>
</cp:coreProperties>
</file>